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131"/>
  <workbookPr defaultThemeVersion="124226"/>
  <bookViews>
    <workbookView xWindow="-120" yWindow="-120" windowWidth="20730" windowHeight="11160" activeTab="0"/>
  </bookViews>
  <sheets>
    <sheet name="Kematian Terkoreksi" sheetId="1" r:id="rId1"/>
    <sheet name="Rekap HSL" sheetId="2" r:id="rId2"/>
    <sheet name="ANOVA" sheetId="3" r:id="rId3"/>
    <sheet name="Transformasi" sheetId="4" r:id="rId4"/>
  </sheets>
</workbook>
</file>

<file path=xl/sharedStrings.xml><?xml version="1.0" encoding="utf-8"?>
<sst xmlns="http://schemas.openxmlformats.org/spreadsheetml/2006/main" uniqueCount="116" count="116">
  <si>
    <t>Perlakuan</t>
  </si>
  <si>
    <t>U1</t>
  </si>
  <si>
    <t>U2</t>
  </si>
  <si>
    <t>U3</t>
  </si>
  <si>
    <t>U4</t>
  </si>
  <si>
    <t>Pengamatan 1 (H1)</t>
  </si>
  <si>
    <t>A 5%</t>
  </si>
  <si>
    <t>A 10%</t>
  </si>
  <si>
    <t>A 15%</t>
  </si>
  <si>
    <t>A  20%</t>
  </si>
  <si>
    <t>M 5%</t>
  </si>
  <si>
    <t>M 10%</t>
  </si>
  <si>
    <t>M 15%</t>
  </si>
  <si>
    <t>M 20%</t>
  </si>
  <si>
    <t>N 5%</t>
  </si>
  <si>
    <t>N 10%</t>
  </si>
  <si>
    <t>N 15%</t>
  </si>
  <si>
    <t>N 20%</t>
  </si>
  <si>
    <t>C</t>
  </si>
  <si>
    <t>Pengamatan 2 (H2)</t>
  </si>
  <si>
    <t>PERSEN KEMATIAN TERKOREKSI</t>
  </si>
  <si>
    <t>DATA UJI INVITRO</t>
  </si>
  <si>
    <t>Pengamatan 3 (H3)</t>
  </si>
  <si>
    <t>Pengamatan 4 (H4)</t>
  </si>
  <si>
    <t>Pengamatan 5 (H5)</t>
  </si>
  <si>
    <t>Pengamatan 6 (H6)</t>
  </si>
  <si>
    <t>Pengamatan 7 (H7)</t>
  </si>
  <si>
    <t>Pengamatan 8 (H8)</t>
  </si>
  <si>
    <t>Pengamatan 9 (H9)</t>
  </si>
  <si>
    <t>Pengamatan 10 (H10)</t>
  </si>
  <si>
    <t>Pengamatan 11 (H11)</t>
  </si>
  <si>
    <t>Pengamatan 12 (H12)</t>
  </si>
  <si>
    <t>Pengamatan 13 (H13)</t>
  </si>
  <si>
    <t>Pengamatan 14 (H14)</t>
  </si>
  <si>
    <t xml:space="preserve">  </t>
  </si>
  <si>
    <t>POPULASI NEMATODA HIDUP</t>
  </si>
  <si>
    <t>Jumlah yang hidup</t>
  </si>
  <si>
    <t>jumlah yang hidup</t>
  </si>
  <si>
    <t>jumlah  yang hidup</t>
  </si>
  <si>
    <t>PERSEN HIDUP</t>
  </si>
  <si>
    <t>Persen yang Hidup</t>
  </si>
  <si>
    <t>Persen Kematian Terkoreksi</t>
  </si>
  <si>
    <t>PERSEN NEMATODA HIDUP</t>
  </si>
  <si>
    <t>PERSEN KEMATIAN</t>
  </si>
  <si>
    <t>Persen yang Mati</t>
  </si>
  <si>
    <r>
      <t xml:space="preserve">PERSEN KEMATIAN TERKOREKSI </t>
    </r>
    <r>
      <rPr>
        <b/>
        <sz val="11"/>
        <color rgb="FF000000"/>
        <rFont val="Calibri"/>
      </rPr>
      <t>(TRANSFORMASI)</t>
    </r>
  </si>
  <si>
    <t>TELUR</t>
  </si>
  <si>
    <t>LARVA</t>
  </si>
  <si>
    <t>Rerata</t>
  </si>
  <si>
    <r>
      <t xml:space="preserve">X' = </t>
    </r>
    <r>
      <rPr>
        <i/>
        <sz val="12"/>
        <color rgb="FF000000"/>
        <rFont val="Arial"/>
      </rPr>
      <t>Ѵ</t>
    </r>
    <r>
      <rPr>
        <sz val="11"/>
        <color rgb="FF000000"/>
        <rFont val="Calibri"/>
      </rPr>
      <t xml:space="preserve"> X + 0,5</t>
    </r>
  </si>
  <si>
    <t>Anova: Single Factor</t>
  </si>
  <si>
    <t>SUMMARY</t>
  </si>
  <si>
    <t>Groups</t>
  </si>
  <si>
    <t>Count</t>
  </si>
  <si>
    <t>Sum</t>
  </si>
  <si>
    <t>Average</t>
  </si>
  <si>
    <t>Variance</t>
  </si>
  <si>
    <t>Row 1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</si>
  <si>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</si>
  <si>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</si>
  <si>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</si>
  <si>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</si>
  <si>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</si>
  <si>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</si>
  <si>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</si>
  <si>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</si>
  <si>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</si>
  <si>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</si>
  <si>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</si>
  <si>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</si>
  <si>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</si>
  <si>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</si>
  <si>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</si>
  <si>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</si>
  <si>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</si>
  <si>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</si>
  <si>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</si>
  <si>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</si>
  <si>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</si>
  <si>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</si>
  <si>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</si>
  <si>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</si>
  <si>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</si>
  <si>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</si>
  <si>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</si>
  <si>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</si>
  <si>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</si>
  <si>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</si>
  <si>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</si>
  <si>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</si>
  <si>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</si>
  <si>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</si>
  <si>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I</t>
  </si>
  <si>
    <t>II</t>
  </si>
  <si>
    <t>RUMUS</t>
  </si>
  <si>
    <r>
      <t>2. t(</t>
    </r>
    <r>
      <rPr>
        <sz val="11"/>
        <color rgb="FF000000"/>
        <rFont val="Calibri"/>
      </rPr>
      <t>α,dfe) =</t>
    </r>
  </si>
  <si>
    <t>α =</t>
  </si>
  <si>
    <t>dfe =</t>
  </si>
  <si>
    <t>3. r =</t>
  </si>
  <si>
    <t>Nilai BNT =</t>
  </si>
  <si>
    <r>
      <t>1. MS</t>
    </r>
    <r>
      <rPr>
        <i/>
        <vertAlign val="subscript"/>
        <sz val="11"/>
        <color rgb="FF000000"/>
        <rFont val="Calibri"/>
      </rPr>
      <t>E</t>
    </r>
    <r>
      <rPr>
        <sz val="11"/>
        <color rgb="FF000000"/>
        <rFont val="Calibri"/>
      </rPr>
      <t xml:space="preserve"> =</t>
    </r>
  </si>
  <si>
    <t>Notasi</t>
  </si>
  <si>
    <t>a</t>
  </si>
  <si>
    <t>b</t>
  </si>
  <si>
    <t>ab</t>
  </si>
  <si>
    <t>c</t>
  </si>
  <si>
    <t>bc</t>
  </si>
  <si>
    <t>d</t>
  </si>
  <si>
    <t>cd</t>
  </si>
  <si>
    <t>→</t>
  </si>
  <si>
    <t>No</t>
  </si>
  <si>
    <t>DATA TRANSFORMASI</t>
  </si>
  <si>
    <t>Telur</t>
  </si>
  <si>
    <t>Larva</t>
  </si>
  <si>
    <t>Rerata Persentase Kematian Pada Pengamatan…(hsp)</t>
  </si>
  <si>
    <t>DATA ASLI</t>
  </si>
</sst>
</file>

<file path=xl/styles.xml><?xml version="1.0" encoding="utf-8"?>
<styleSheet xmlns="http://schemas.openxmlformats.org/spreadsheetml/2006/main">
  <numFmts count="4">
    <numFmt numFmtId="0" formatCode="General"/>
    <numFmt numFmtId="2" formatCode="0.00"/>
    <numFmt numFmtId="12" formatCode="#\ ?/?"/>
    <numFmt numFmtId="164" formatCode="0.0000"/>
  </numFmts>
  <fonts count="12">
    <font>
      <name val="Calibri"/>
      <sz val="11"/>
    </font>
    <font>
      <name val="Calibri"/>
      <b/>
      <sz val="14"/>
      <color rgb="FF000000"/>
    </font>
    <font>
      <name val="Calibri"/>
      <sz val="11"/>
      <color rgb="FF000000"/>
    </font>
    <font>
      <name val="Calibri"/>
      <b/>
      <sz val="12"/>
      <color rgb="FF000000"/>
    </font>
    <font>
      <name val="Arial"/>
      <b/>
      <i/>
      <sz val="14"/>
      <color rgb="FF000000"/>
    </font>
    <font>
      <name val="Calibri"/>
      <b/>
      <sz val="11"/>
      <color rgb="FF000000"/>
    </font>
    <font>
      <name val="Arial"/>
      <b/>
      <sz val="14"/>
      <color rgb="FF000000"/>
    </font>
    <font>
      <name val="Arial"/>
      <sz val="10"/>
      <color rgb="FF000000"/>
    </font>
    <font>
      <name val="Calibri"/>
      <i/>
      <sz val="11"/>
      <color rgb="FF000000"/>
    </font>
    <font>
      <name val="Calibri"/>
      <b/>
      <i/>
      <sz val="11"/>
      <color rgb="FF000000"/>
    </font>
    <font>
      <name val="Calibri"/>
      <sz val="11"/>
      <color rgb="FFFF0000"/>
    </font>
    <font>
      <name val="Calibri"/>
      <sz val="11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2" fillId="2" borderId="0" xfId="0" applyFill="1" applyAlignment="1">
      <alignment vertical="bottom"/>
    </xf>
    <xf numFmtId="0" fontId="3" fillId="0" borderId="0" xfId="0" applyFont="1" applyAlignment="1">
      <alignment vertical="bottom"/>
    </xf>
    <xf numFmtId="0" fontId="4" fillId="0" borderId="0" xfId="0" applyFont="1" applyAlignment="1">
      <alignment vertical="bottom"/>
    </xf>
    <xf numFmtId="0" fontId="5" fillId="0" borderId="0" xfId="0" applyFont="1" applyAlignment="1">
      <alignment vertical="bottom"/>
    </xf>
    <xf numFmtId="0" fontId="2" fillId="0" borderId="1" xfId="0" applyBorder="1" applyAlignment="1">
      <alignment horizontal="center" vertical="center"/>
    </xf>
    <xf numFmtId="0" fontId="2" fillId="0" borderId="2" xfId="0" applyBorder="1" applyAlignment="1">
      <alignment horizontal="center" vertical="bottom"/>
    </xf>
    <xf numFmtId="0" fontId="2" fillId="0" borderId="3" xfId="0" applyBorder="1" applyAlignment="1">
      <alignment horizontal="center" vertical="center"/>
    </xf>
    <xf numFmtId="0" fontId="2" fillId="0" borderId="2" xfId="0" applyBorder="1" applyAlignment="1">
      <alignment vertical="bottom"/>
    </xf>
    <xf numFmtId="0" fontId="2" fillId="0" borderId="2" xfId="0" applyBorder="1" applyAlignment="1">
      <alignment horizontal="center" vertical="bottom"/>
    </xf>
    <xf numFmtId="0" fontId="2" fillId="0" borderId="2" xfId="0" applyBorder="1" applyAlignment="1">
      <alignment horizontal="center" vertical="bottom"/>
    </xf>
    <xf numFmtId="2" fontId="2" fillId="0" borderId="2" xfId="0" applyNumberFormat="1" applyBorder="1" applyAlignment="1">
      <alignment vertical="bottom"/>
    </xf>
    <xf numFmtId="0" fontId="2" fillId="0" borderId="4" xfId="0" applyFill="1" applyBorder="1" applyAlignment="1">
      <alignment vertical="bottom"/>
    </xf>
    <xf numFmtId="0" fontId="2" fillId="0" borderId="2" xfId="0" applyBorder="1" applyAlignment="1">
      <alignment horizontal="center" vertical="bottom"/>
    </xf>
    <xf numFmtId="0" fontId="2" fillId="0" borderId="0" xfId="0" applyBorder="1" applyAlignment="1">
      <alignment horizontal="center" vertical="bottom"/>
    </xf>
    <xf numFmtId="2" fontId="2" fillId="0" borderId="0" xfId="0" applyNumberFormat="1" applyBorder="1" applyAlignment="1">
      <alignment vertical="bottom"/>
    </xf>
    <xf numFmtId="0" fontId="6" fillId="0" borderId="0" xfId="0" applyFont="1" applyAlignment="1">
      <alignment vertical="bottom"/>
    </xf>
    <xf numFmtId="0" fontId="2" fillId="0" borderId="2" xfId="0" applyBorder="1" applyAlignment="1">
      <alignment horizontal="center" vertical="bottom"/>
    </xf>
    <xf numFmtId="0" fontId="2" fillId="0" borderId="1" xfId="0" applyBorder="1" applyAlignment="1">
      <alignment horizontal="center" vertical="bottom"/>
    </xf>
    <xf numFmtId="0" fontId="2" fillId="0" borderId="5" xfId="0" applyBorder="1" applyAlignment="1">
      <alignment horizontal="center" vertical="bottom"/>
    </xf>
    <xf numFmtId="0" fontId="2" fillId="0" borderId="6" xfId="0" applyBorder="1" applyAlignment="1">
      <alignment horizontal="center" vertical="bottom"/>
    </xf>
    <xf numFmtId="0" fontId="2" fillId="0" borderId="7" xfId="0" applyBorder="1" applyAlignment="1">
      <alignment horizontal="center" vertical="bottom"/>
    </xf>
    <xf numFmtId="0" fontId="2" fillId="0" borderId="0" xfId="0" applyFill="1" applyBorder="1" applyAlignment="1">
      <alignment horizontal="left" vertical="bottom"/>
    </xf>
    <xf numFmtId="12" fontId="2" fillId="0" borderId="2" xfId="0" applyNumberFormat="1" applyBorder="1" applyAlignment="1">
      <alignment vertical="bottom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bottom"/>
    </xf>
    <xf numFmtId="0" fontId="7" fillId="0" borderId="1" xfId="0" applyFont="1" applyBorder="1" applyAlignment="1">
      <alignment horizontal="center" vertical="bottom"/>
    </xf>
    <xf numFmtId="164" fontId="7" fillId="0" borderId="8" xfId="0" applyNumberFormat="1" applyFont="1" applyFill="1" applyBorder="1" applyAlignment="1">
      <alignment vertical="bottom"/>
    </xf>
    <xf numFmtId="0" fontId="7" fillId="0" borderId="9" xfId="0" applyFont="1" applyBorder="1" applyAlignment="1">
      <alignment vertical="bottom"/>
    </xf>
    <xf numFmtId="164" fontId="7" fillId="0" borderId="10" xfId="0" applyNumberFormat="1" applyFont="1" applyFill="1" applyBorder="1" applyAlignment="1">
      <alignment vertical="bottom"/>
    </xf>
    <xf numFmtId="0" fontId="7" fillId="0" borderId="10" xfId="0" applyFont="1" applyBorder="1" applyAlignment="1">
      <alignment vertical="bottom"/>
    </xf>
    <xf numFmtId="0" fontId="7" fillId="0" borderId="4" xfId="0" applyFont="1" applyBorder="1" applyAlignment="1">
      <alignment horizontal="center" vertical="bottom"/>
    </xf>
    <xf numFmtId="164" fontId="7" fillId="0" borderId="11" xfId="0" applyNumberFormat="1" applyFont="1" applyFill="1" applyBorder="1" applyAlignment="1">
      <alignment vertical="bottom"/>
    </xf>
    <xf numFmtId="0" fontId="7" fillId="0" borderId="12" xfId="0" applyFont="1" applyBorder="1" applyAlignment="1">
      <alignment vertical="bottom"/>
    </xf>
    <xf numFmtId="164" fontId="7" fillId="0" borderId="0" xfId="0" applyNumberFormat="1" applyFont="1" applyFill="1" applyBorder="1" applyAlignment="1">
      <alignment vertical="bottom"/>
    </xf>
    <xf numFmtId="0" fontId="7" fillId="0" borderId="0" xfId="0" applyFont="1" applyBorder="1" applyAlignment="1">
      <alignment vertical="bottom"/>
    </xf>
    <xf numFmtId="0" fontId="7" fillId="0" borderId="3" xfId="0" applyFont="1" applyBorder="1" applyAlignment="1">
      <alignment horizontal="center" vertical="bottom"/>
    </xf>
    <xf numFmtId="164" fontId="7" fillId="0" borderId="13" xfId="0" applyNumberFormat="1" applyFont="1" applyFill="1" applyBorder="1" applyAlignment="1">
      <alignment vertical="bottom"/>
    </xf>
    <xf numFmtId="0" fontId="7" fillId="0" borderId="14" xfId="0" applyFont="1" applyBorder="1" applyAlignment="1">
      <alignment vertical="bottom"/>
    </xf>
    <xf numFmtId="164" fontId="7" fillId="0" borderId="15" xfId="0" applyNumberFormat="1" applyFont="1" applyFill="1" applyBorder="1" applyAlignment="1">
      <alignment vertical="bottom"/>
    </xf>
    <xf numFmtId="0" fontId="7" fillId="0" borderId="15" xfId="0" applyFont="1" applyBorder="1" applyAlignment="1">
      <alignment vertical="bottom"/>
    </xf>
    <xf numFmtId="0" fontId="7" fillId="0" borderId="0" xfId="0" applyFont="1" applyFill="1" applyBorder="1" applyAlignment="1">
      <alignment horizontal="center" vertical="bottom"/>
    </xf>
    <xf numFmtId="2" fontId="2" fillId="0" borderId="0" xfId="0" applyNumberFormat="1" applyAlignment="1">
      <alignment vertical="bottom"/>
    </xf>
    <xf numFmtId="2" fontId="2" fillId="0" borderId="8" xfId="0" applyNumberFormat="1" applyBorder="1" applyAlignment="1">
      <alignment vertical="bottom"/>
    </xf>
    <xf numFmtId="2" fontId="2" fillId="0" borderId="11" xfId="0" applyNumberFormat="1" applyBorder="1" applyAlignment="1">
      <alignment vertical="bottom"/>
    </xf>
    <xf numFmtId="2" fontId="2" fillId="0" borderId="13" xfId="0" applyNumberFormat="1" applyBorder="1" applyAlignment="1">
      <alignment vertical="bottom"/>
    </xf>
    <xf numFmtId="2" fontId="2" fillId="0" borderId="15" xfId="0" applyNumberFormat="1" applyBorder="1" applyAlignment="1">
      <alignment vertical="bottom"/>
    </xf>
    <xf numFmtId="0" fontId="8" fillId="0" borderId="16" xfId="0" applyFont="1" applyFill="1" applyBorder="1" applyAlignment="1">
      <alignment horizontal="center" vertical="bottom"/>
    </xf>
    <xf numFmtId="0" fontId="8" fillId="0" borderId="0" xfId="0" applyFont="1" applyFill="1" applyBorder="1" applyAlignment="1">
      <alignment horizontal="center" vertical="bottom"/>
    </xf>
    <xf numFmtId="0" fontId="9" fillId="0" borderId="0" xfId="0" applyFont="1" applyFill="1" applyBorder="1" applyAlignment="1">
      <alignment horizontal="center" vertical="bottom"/>
    </xf>
    <xf numFmtId="0" fontId="2" fillId="0" borderId="0" xfId="0" applyFill="1" applyBorder="1" applyAlignment="1">
      <alignment vertical="bottom"/>
    </xf>
    <xf numFmtId="164" fontId="2" fillId="0" borderId="0" xfId="0" applyNumberFormat="1" applyFill="1" applyBorder="1" applyAlignment="1">
      <alignment vertical="bottom"/>
    </xf>
    <xf numFmtId="164" fontId="10" fillId="0" borderId="0" xfId="0" applyNumberFormat="1" applyFont="1" applyAlignment="1">
      <alignment vertical="bottom"/>
    </xf>
    <xf numFmtId="0" fontId="2" fillId="0" borderId="17" xfId="0" applyFill="1" applyBorder="1" applyAlignment="1">
      <alignment vertical="bottom"/>
    </xf>
    <xf numFmtId="164" fontId="2" fillId="0" borderId="17" xfId="0" applyNumberFormat="1" applyFill="1" applyBorder="1" applyAlignment="1">
      <alignment vertical="bottom"/>
    </xf>
    <xf numFmtId="0" fontId="2" fillId="3" borderId="5" xfId="0" applyFill="1" applyBorder="1" applyAlignment="1">
      <alignment horizontal="center" vertical="bottom"/>
    </xf>
    <xf numFmtId="0" fontId="2" fillId="3" borderId="7" xfId="0" applyFill="1" applyBorder="1" applyAlignment="1">
      <alignment horizontal="center" vertical="bottom"/>
    </xf>
    <xf numFmtId="0" fontId="2" fillId="0" borderId="3" xfId="0" applyBorder="1" applyAlignment="1">
      <alignment horizontal="right" vertical="bottom"/>
    </xf>
    <xf numFmtId="164" fontId="2" fillId="0" borderId="3" xfId="0" applyNumberFormat="1" applyBorder="1" applyAlignment="1">
      <alignment vertical="bottom"/>
    </xf>
    <xf numFmtId="0" fontId="2" fillId="0" borderId="2" xfId="0" applyBorder="1" applyAlignment="1">
      <alignment horizontal="right" vertical="bottom"/>
    </xf>
    <xf numFmtId="164" fontId="2" fillId="0" borderId="2" xfId="0" applyNumberFormat="1" applyBorder="1" applyAlignment="1">
      <alignment vertical="bottom"/>
    </xf>
    <xf numFmtId="0" fontId="11" fillId="0" borderId="1" xfId="0" applyFont="1" applyBorder="1" applyAlignment="1">
      <alignment horizontal="right" vertical="bottom"/>
    </xf>
    <xf numFmtId="0" fontId="11" fillId="0" borderId="3" xfId="0" applyFont="1" applyBorder="1" applyAlignment="1">
      <alignment horizontal="right" vertical="bottom"/>
    </xf>
    <xf numFmtId="0" fontId="11" fillId="0" borderId="2" xfId="0" applyFont="1" applyBorder="1" applyAlignment="1">
      <alignment horizontal="right" vertical="bottom"/>
    </xf>
    <xf numFmtId="0" fontId="11" fillId="3" borderId="2" xfId="0" applyFont="1" applyFill="1" applyBorder="1" applyAlignment="1">
      <alignment horizontal="right" vertical="bottom"/>
    </xf>
    <xf numFmtId="0" fontId="2" fillId="3" borderId="2" xfId="0" applyFill="1" applyBorder="1" applyAlignment="1">
      <alignment vertical="bottom"/>
    </xf>
    <xf numFmtId="0" fontId="11" fillId="0" borderId="0" xfId="0" applyFont="1" applyAlignment="1">
      <alignment vertical="bottom"/>
    </xf>
    <xf numFmtId="0" fontId="2" fillId="0" borderId="2" xfId="0" applyBorder="1" applyAlignment="1">
      <alignment horizontal="center" vertical="bottom"/>
    </xf>
    <xf numFmtId="0" fontId="2" fillId="0" borderId="0" xfId="0" applyAlignment="1">
      <alignment horizontal="center" vertical="bottom"/>
    </xf>
    <xf numFmtId="0" fontId="2" fillId="0" borderId="0" xfId="0" applyAlignment="1">
      <alignment horizontal="center"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AB256"/>
  <sheetViews>
    <sheetView tabSelected="1" workbookViewId="0">
      <selection activeCell="B2" sqref="B2"/>
    </sheetView>
  </sheetViews>
  <sheetFormatPr defaultRowHeight="15.0" defaultColWidth="10"/>
  <cols>
    <col min="1" max="1" customWidth="1" width="10.285156" style="0"/>
    <col min="2" max="2" customWidth="1" width="7.2851562" style="0"/>
    <col min="3" max="3" customWidth="1" width="7.2851562" style="0"/>
    <col min="4" max="4" customWidth="1" width="7.2851562" style="0"/>
    <col min="5" max="5" customWidth="1" width="7.2851562" style="0"/>
    <col min="6" max="6" customWidth="1" width="7.2851562" style="0"/>
    <col min="8" max="8" customWidth="1" width="7.2851562" style="0"/>
    <col min="9" max="9" customWidth="1" width="7.2851562" style="0"/>
    <col min="10" max="10" customWidth="1" width="7.2851562" style="0"/>
    <col min="11" max="11" customWidth="1" width="7.2851562" style="0"/>
    <col min="12" max="12" customWidth="1" width="7.2851562" style="0"/>
    <col min="14" max="14" customWidth="1" width="8.285156" style="0"/>
    <col min="15" max="15" customWidth="1" width="8.285156" style="0"/>
    <col min="16" max="16" customWidth="1" width="8.285156" style="0"/>
    <col min="17" max="17" customWidth="1" width="8.285156" style="0"/>
    <col min="18" max="18" customWidth="1" width="8.285156" style="0"/>
    <col min="20" max="20" customWidth="1" width="7.7109375" style="0"/>
    <col min="21" max="21" customWidth="1" width="7.7109375" style="0"/>
    <col min="22" max="22" customWidth="1" width="7.7109375" style="0"/>
    <col min="23" max="23" customWidth="1" width="7.7109375" style="0"/>
    <col min="257" max="16384" width="9" style="0" hidden="0"/>
  </cols>
  <sheetData>
    <row r="1" spans="8:8" ht="18.75">
      <c r="A1" s="1" t="s">
        <v>21</v>
      </c>
      <c r="R1" s="2"/>
    </row>
    <row r="2" spans="8:8" ht="15.75">
      <c r="A2" s="3"/>
      <c r="R2" s="2"/>
    </row>
    <row r="3" spans="8:8" ht="18.75">
      <c r="A3" s="4" t="s">
        <v>46</v>
      </c>
      <c r="R3" s="2"/>
      <c r="S3" s="4" t="s">
        <v>46</v>
      </c>
    </row>
    <row r="4" spans="8:8">
      <c r="A4" s="5" t="s">
        <v>35</v>
      </c>
      <c r="G4" s="5" t="s">
        <v>43</v>
      </c>
      <c r="M4" s="5" t="s">
        <v>39</v>
      </c>
      <c r="R4" s="2"/>
      <c r="S4" s="5" t="s">
        <v>20</v>
      </c>
    </row>
    <row r="5" spans="8:8">
      <c r="A5" t="s">
        <v>5</v>
      </c>
      <c r="G5" t="s">
        <v>5</v>
      </c>
      <c r="M5" t="s">
        <v>5</v>
      </c>
      <c r="R5" s="2"/>
      <c r="S5" t="s">
        <v>5</v>
      </c>
    </row>
    <row r="6" spans="8:8">
      <c r="A6" s="6" t="s">
        <v>0</v>
      </c>
      <c r="B6" s="7" t="s">
        <v>36</v>
      </c>
      <c r="C6" s="7"/>
      <c r="D6" s="7"/>
      <c r="E6" s="7"/>
      <c r="G6" s="6" t="s">
        <v>0</v>
      </c>
      <c r="H6" s="7" t="s">
        <v>44</v>
      </c>
      <c r="I6" s="7"/>
      <c r="J6" s="7"/>
      <c r="K6" s="7"/>
      <c r="M6" s="6" t="s">
        <v>0</v>
      </c>
      <c r="N6" s="7" t="s">
        <v>40</v>
      </c>
      <c r="O6" s="7"/>
      <c r="P6" s="7"/>
      <c r="Q6" s="7"/>
      <c r="R6" s="2"/>
      <c r="S6" s="6" t="s">
        <v>0</v>
      </c>
      <c r="T6" s="7" t="s">
        <v>41</v>
      </c>
      <c r="U6" s="7"/>
      <c r="V6" s="7"/>
      <c r="W6" s="7"/>
    </row>
    <row r="7" spans="8:8">
      <c r="A7" s="8"/>
      <c r="B7" s="9" t="s">
        <v>1</v>
      </c>
      <c r="C7" s="9" t="s">
        <v>2</v>
      </c>
      <c r="D7" s="9" t="s">
        <v>3</v>
      </c>
      <c r="E7" s="9" t="s">
        <v>4</v>
      </c>
      <c r="G7" s="8"/>
      <c r="H7" s="9" t="s">
        <v>1</v>
      </c>
      <c r="I7" s="9" t="s">
        <v>2</v>
      </c>
      <c r="J7" s="9" t="s">
        <v>3</v>
      </c>
      <c r="K7" s="9" t="s">
        <v>4</v>
      </c>
      <c r="M7" s="8"/>
      <c r="N7" s="9" t="s">
        <v>1</v>
      </c>
      <c r="O7" s="9" t="s">
        <v>2</v>
      </c>
      <c r="P7" s="9" t="s">
        <v>3</v>
      </c>
      <c r="Q7" s="9" t="s">
        <v>4</v>
      </c>
      <c r="R7" s="2"/>
      <c r="S7" s="8"/>
      <c r="T7" s="9" t="s">
        <v>1</v>
      </c>
      <c r="U7" s="9" t="s">
        <v>2</v>
      </c>
      <c r="V7" s="9" t="s">
        <v>3</v>
      </c>
      <c r="W7" s="9" t="s">
        <v>4</v>
      </c>
    </row>
    <row r="8" spans="8:8">
      <c r="A8" s="10" t="s">
        <v>6</v>
      </c>
      <c r="B8" s="9">
        <v>65.0</v>
      </c>
      <c r="C8" s="9">
        <v>65.0</v>
      </c>
      <c r="D8" s="9">
        <v>64.0</v>
      </c>
      <c r="E8" s="9">
        <v>65.0</v>
      </c>
      <c r="G8" s="11" t="s">
        <v>6</v>
      </c>
      <c r="H8" s="12">
        <f>((65-B8)/65)*100</f>
        <v>0.0</v>
      </c>
      <c r="I8" s="12">
        <f t="shared" si="0" ref="I8:K20">((65-C8)/65)*100</f>
        <v>0.0</v>
      </c>
      <c r="J8" s="12">
        <f t="shared" si="0"/>
        <v>1.5384615384615385</v>
      </c>
      <c r="K8" s="12">
        <f t="shared" si="0"/>
        <v>0.0</v>
      </c>
      <c r="M8" s="11" t="s">
        <v>6</v>
      </c>
      <c r="N8" s="12">
        <f>(B8/65)*100</f>
        <v>100.0</v>
      </c>
      <c r="O8" s="12">
        <f t="shared" si="1" ref="O8:Q20">(C8/65)*100</f>
        <v>100.0</v>
      </c>
      <c r="P8" s="12">
        <f t="shared" si="1"/>
        <v>98.46153846153847</v>
      </c>
      <c r="Q8" s="12">
        <f t="shared" si="1"/>
        <v>100.0</v>
      </c>
      <c r="R8" s="2"/>
      <c r="S8" s="11" t="s">
        <v>6</v>
      </c>
      <c r="T8" s="12">
        <f>((N20-N8)/N20)*100</f>
        <v>0.0</v>
      </c>
      <c r="U8" s="12">
        <f t="shared" si="2" ref="U8:W8">((O20-O8)/O20)*100</f>
        <v>0.0</v>
      </c>
      <c r="V8" s="12">
        <f t="shared" si="2"/>
        <v>1.538461538461533</v>
      </c>
      <c r="W8" s="12">
        <f t="shared" si="2"/>
        <v>0.0</v>
      </c>
    </row>
    <row r="9" spans="8:8">
      <c r="A9" s="10" t="s">
        <v>7</v>
      </c>
      <c r="B9" s="9">
        <v>65.0</v>
      </c>
      <c r="C9" s="9">
        <v>65.0</v>
      </c>
      <c r="D9" s="9">
        <v>65.0</v>
      </c>
      <c r="E9" s="9">
        <v>61.0</v>
      </c>
      <c r="G9" s="11" t="s">
        <v>7</v>
      </c>
      <c r="H9" s="12">
        <f t="shared" si="3" ref="H9:H20">((65-B9)/65)*100</f>
        <v>0.0</v>
      </c>
      <c r="I9" s="12">
        <f t="shared" si="0"/>
        <v>0.0</v>
      </c>
      <c r="J9" s="12">
        <f t="shared" si="0"/>
        <v>0.0</v>
      </c>
      <c r="K9" s="12">
        <f t="shared" si="0"/>
        <v>6.153846153846154</v>
      </c>
      <c r="M9" s="11" t="s">
        <v>7</v>
      </c>
      <c r="N9" s="12">
        <f t="shared" si="4" ref="N9:N20">(B9/65)*100</f>
        <v>100.0</v>
      </c>
      <c r="O9" s="12">
        <f t="shared" si="1"/>
        <v>100.0</v>
      </c>
      <c r="P9" s="12">
        <f t="shared" si="1"/>
        <v>100.0</v>
      </c>
      <c r="Q9" s="12">
        <f t="shared" si="1"/>
        <v>93.84615384615384</v>
      </c>
      <c r="R9" s="2"/>
      <c r="S9" s="11" t="s">
        <v>7</v>
      </c>
      <c r="T9" s="12">
        <f>((N20-N9)/N20)*100</f>
        <v>0.0</v>
      </c>
      <c r="U9" s="12">
        <f t="shared" si="5" ref="U9:W9">((O20-O9)/O20)*100</f>
        <v>0.0</v>
      </c>
      <c r="V9" s="12">
        <f t="shared" si="5"/>
        <v>0.0</v>
      </c>
      <c r="W9" s="12">
        <f t="shared" si="5"/>
        <v>6.15384615384616</v>
      </c>
    </row>
    <row r="10" spans="8:8">
      <c r="A10" s="10" t="s">
        <v>8</v>
      </c>
      <c r="B10" s="9">
        <v>63.0</v>
      </c>
      <c r="C10" s="9">
        <v>65.0</v>
      </c>
      <c r="D10" s="9">
        <v>65.0</v>
      </c>
      <c r="E10" s="9">
        <v>65.0</v>
      </c>
      <c r="G10" s="11" t="s">
        <v>8</v>
      </c>
      <c r="H10" s="12">
        <f t="shared" si="3"/>
        <v>3.076923076923077</v>
      </c>
      <c r="I10" s="12">
        <f t="shared" si="0"/>
        <v>0.0</v>
      </c>
      <c r="J10" s="12">
        <f t="shared" si="0"/>
        <v>0.0</v>
      </c>
      <c r="K10" s="12">
        <f t="shared" si="0"/>
        <v>0.0</v>
      </c>
      <c r="M10" s="11" t="s">
        <v>8</v>
      </c>
      <c r="N10" s="12">
        <f t="shared" si="4"/>
        <v>96.92307692307692</v>
      </c>
      <c r="O10" s="12">
        <f t="shared" si="1"/>
        <v>100.0</v>
      </c>
      <c r="P10" s="12">
        <f t="shared" si="1"/>
        <v>100.0</v>
      </c>
      <c r="Q10" s="12">
        <f t="shared" si="1"/>
        <v>100.0</v>
      </c>
      <c r="R10" s="2"/>
      <c r="S10" s="11" t="s">
        <v>8</v>
      </c>
      <c r="T10" s="12">
        <f>((N20-N10)/N20)*100</f>
        <v>3.07692307692308</v>
      </c>
      <c r="U10" s="12">
        <f t="shared" si="6" ref="U10:W10">((O20-O10)/O20)*100</f>
        <v>0.0</v>
      </c>
      <c r="V10" s="12">
        <f t="shared" si="6"/>
        <v>0.0</v>
      </c>
      <c r="W10" s="12">
        <f t="shared" si="6"/>
        <v>0.0</v>
      </c>
    </row>
    <row r="11" spans="8:8">
      <c r="A11" s="10" t="s">
        <v>9</v>
      </c>
      <c r="B11" s="9">
        <v>64.0</v>
      </c>
      <c r="C11" s="9">
        <v>65.0</v>
      </c>
      <c r="D11" s="9">
        <v>65.0</v>
      </c>
      <c r="E11" s="9">
        <v>64.0</v>
      </c>
      <c r="G11" s="11" t="s">
        <v>9</v>
      </c>
      <c r="H11" s="12">
        <f t="shared" si="3"/>
        <v>1.5384615384615385</v>
      </c>
      <c r="I11" s="12">
        <f t="shared" si="0"/>
        <v>0.0</v>
      </c>
      <c r="J11" s="12">
        <f t="shared" si="0"/>
        <v>0.0</v>
      </c>
      <c r="K11" s="12">
        <f t="shared" si="0"/>
        <v>1.5384615384615385</v>
      </c>
      <c r="M11" s="11" t="s">
        <v>9</v>
      </c>
      <c r="N11" s="12">
        <f t="shared" si="4"/>
        <v>98.46153846153847</v>
      </c>
      <c r="O11" s="12">
        <f t="shared" si="1"/>
        <v>100.0</v>
      </c>
      <c r="P11" s="12">
        <f t="shared" si="1"/>
        <v>100.0</v>
      </c>
      <c r="Q11" s="12">
        <f t="shared" si="1"/>
        <v>98.46153846153847</v>
      </c>
      <c r="R11" s="2"/>
      <c r="S11" s="11" t="s">
        <v>9</v>
      </c>
      <c r="T11" s="12">
        <f>((N20-N11)/N20)*100</f>
        <v>1.538461538461533</v>
      </c>
      <c r="U11" s="12">
        <f t="shared" si="7" ref="U11:W11">((O20-O11)/O20)*100</f>
        <v>0.0</v>
      </c>
      <c r="V11" s="12">
        <f t="shared" si="7"/>
        <v>0.0</v>
      </c>
      <c r="W11" s="12">
        <f t="shared" si="7"/>
        <v>1.538461538461533</v>
      </c>
    </row>
    <row r="12" spans="8:8">
      <c r="A12" s="10" t="s">
        <v>10</v>
      </c>
      <c r="B12" s="13">
        <v>61.0</v>
      </c>
      <c r="C12" s="13">
        <v>60.0</v>
      </c>
      <c r="D12" s="13">
        <v>62.0</v>
      </c>
      <c r="E12" s="13">
        <v>61.0</v>
      </c>
      <c r="G12" s="11" t="s">
        <v>10</v>
      </c>
      <c r="H12" s="12">
        <f t="shared" si="3"/>
        <v>6.153846153846154</v>
      </c>
      <c r="I12" s="12">
        <f t="shared" si="0"/>
        <v>7.6923076923076925</v>
      </c>
      <c r="J12" s="12">
        <f t="shared" si="0"/>
        <v>4.615384615384616</v>
      </c>
      <c r="K12" s="12">
        <f t="shared" si="0"/>
        <v>6.153846153846154</v>
      </c>
      <c r="M12" s="11" t="s">
        <v>10</v>
      </c>
      <c r="N12" s="12">
        <f t="shared" si="4"/>
        <v>93.84615384615384</v>
      </c>
      <c r="O12" s="12">
        <f t="shared" si="1"/>
        <v>92.3076923076923</v>
      </c>
      <c r="P12" s="12">
        <f t="shared" si="1"/>
        <v>95.38461538461539</v>
      </c>
      <c r="Q12" s="12">
        <f t="shared" si="1"/>
        <v>93.84615384615384</v>
      </c>
      <c r="R12" s="2"/>
      <c r="S12" s="11" t="s">
        <v>10</v>
      </c>
      <c r="T12" s="12">
        <f>((N20-N12)/N20)*100</f>
        <v>6.15384615384616</v>
      </c>
      <c r="U12" s="12">
        <f t="shared" si="8" ref="U12:W12">((O20-O12)/O20)*100</f>
        <v>7.6923076923076925</v>
      </c>
      <c r="V12" s="12">
        <f t="shared" si="8"/>
        <v>4.615384615384613</v>
      </c>
      <c r="W12" s="12">
        <f t="shared" si="8"/>
        <v>6.15384615384616</v>
      </c>
    </row>
    <row r="13" spans="8:8">
      <c r="A13" s="10" t="s">
        <v>11</v>
      </c>
      <c r="B13" s="9">
        <v>63.0</v>
      </c>
      <c r="C13" s="9">
        <v>64.0</v>
      </c>
      <c r="D13" s="9">
        <v>62.0</v>
      </c>
      <c r="E13" s="9">
        <v>63.0</v>
      </c>
      <c r="G13" s="11" t="s">
        <v>11</v>
      </c>
      <c r="H13" s="12">
        <f t="shared" si="3"/>
        <v>3.076923076923077</v>
      </c>
      <c r="I13" s="12">
        <f t="shared" si="0"/>
        <v>1.5384615384615385</v>
      </c>
      <c r="J13" s="12">
        <f t="shared" si="0"/>
        <v>4.615384615384616</v>
      </c>
      <c r="K13" s="12">
        <f t="shared" si="0"/>
        <v>3.076923076923077</v>
      </c>
      <c r="M13" s="11" t="s">
        <v>11</v>
      </c>
      <c r="N13" s="12">
        <f t="shared" si="4"/>
        <v>96.92307692307692</v>
      </c>
      <c r="O13" s="12">
        <f t="shared" si="1"/>
        <v>98.46153846153847</v>
      </c>
      <c r="P13" s="12">
        <f t="shared" si="1"/>
        <v>95.38461538461539</v>
      </c>
      <c r="Q13" s="12">
        <f t="shared" si="1"/>
        <v>96.92307692307692</v>
      </c>
      <c r="R13" s="2"/>
      <c r="S13" s="11" t="s">
        <v>11</v>
      </c>
      <c r="T13" s="12">
        <f>((N20-N13)/N20)*100</f>
        <v>3.07692307692308</v>
      </c>
      <c r="U13" s="12">
        <f t="shared" si="9" ref="U13:W13">((O20-O13)/O20)*100</f>
        <v>1.538461538461533</v>
      </c>
      <c r="V13" s="12">
        <f t="shared" si="9"/>
        <v>4.615384615384613</v>
      </c>
      <c r="W13" s="12">
        <f t="shared" si="9"/>
        <v>3.07692307692308</v>
      </c>
      <c r="AA13" t="s">
        <v>34</v>
      </c>
    </row>
    <row r="14" spans="8:8">
      <c r="A14" s="10" t="s">
        <v>12</v>
      </c>
      <c r="B14" s="9">
        <v>60.0</v>
      </c>
      <c r="C14" s="9">
        <v>61.0</v>
      </c>
      <c r="D14" s="9">
        <v>61.0</v>
      </c>
      <c r="E14" s="9">
        <v>61.0</v>
      </c>
      <c r="G14" s="11" t="s">
        <v>12</v>
      </c>
      <c r="H14" s="12">
        <f t="shared" si="3"/>
        <v>7.6923076923076925</v>
      </c>
      <c r="I14" s="12">
        <f t="shared" si="0"/>
        <v>6.153846153846154</v>
      </c>
      <c r="J14" s="12">
        <f t="shared" si="0"/>
        <v>6.153846153846154</v>
      </c>
      <c r="K14" s="12">
        <f t="shared" si="0"/>
        <v>6.153846153846154</v>
      </c>
      <c r="M14" s="11" t="s">
        <v>12</v>
      </c>
      <c r="N14" s="12">
        <f t="shared" si="4"/>
        <v>92.3076923076923</v>
      </c>
      <c r="O14" s="12">
        <f t="shared" si="1"/>
        <v>93.84615384615384</v>
      </c>
      <c r="P14" s="12">
        <f t="shared" si="1"/>
        <v>93.84615384615384</v>
      </c>
      <c r="Q14" s="12">
        <f t="shared" si="1"/>
        <v>93.84615384615384</v>
      </c>
      <c r="R14" s="2"/>
      <c r="S14" s="11" t="s">
        <v>12</v>
      </c>
      <c r="T14" s="12">
        <f>((N20-N14)/N20)*100</f>
        <v>7.6923076923076925</v>
      </c>
      <c r="U14" s="12">
        <f t="shared" si="10" ref="U14:W14">((O20-O14)/O20)*100</f>
        <v>6.15384615384616</v>
      </c>
      <c r="V14" s="12">
        <f t="shared" si="10"/>
        <v>6.15384615384616</v>
      </c>
      <c r="W14" s="12">
        <f t="shared" si="10"/>
        <v>6.15384615384616</v>
      </c>
    </row>
    <row r="15" spans="8:8">
      <c r="A15" s="10" t="s">
        <v>13</v>
      </c>
      <c r="B15" s="9">
        <v>63.0</v>
      </c>
      <c r="C15" s="9">
        <v>62.0</v>
      </c>
      <c r="D15" s="9">
        <v>60.0</v>
      </c>
      <c r="E15" s="9">
        <v>62.0</v>
      </c>
      <c r="G15" s="11" t="s">
        <v>13</v>
      </c>
      <c r="H15" s="12">
        <f t="shared" si="3"/>
        <v>3.076923076923077</v>
      </c>
      <c r="I15" s="12">
        <f t="shared" si="0"/>
        <v>4.615384615384616</v>
      </c>
      <c r="J15" s="12">
        <f t="shared" si="0"/>
        <v>7.6923076923076925</v>
      </c>
      <c r="K15" s="12">
        <f t="shared" si="0"/>
        <v>4.615384615384616</v>
      </c>
      <c r="M15" s="11" t="s">
        <v>13</v>
      </c>
      <c r="N15" s="12">
        <f t="shared" si="4"/>
        <v>96.92307692307692</v>
      </c>
      <c r="O15" s="12">
        <f t="shared" si="1"/>
        <v>95.38461538461539</v>
      </c>
      <c r="P15" s="12">
        <f t="shared" si="1"/>
        <v>92.3076923076923</v>
      </c>
      <c r="Q15" s="12">
        <f t="shared" si="1"/>
        <v>95.38461538461539</v>
      </c>
      <c r="R15" s="2"/>
      <c r="S15" s="11" t="s">
        <v>13</v>
      </c>
      <c r="T15" s="12">
        <f>((N20-N15)/N20)*100</f>
        <v>3.07692307692308</v>
      </c>
      <c r="U15" s="12">
        <f t="shared" si="11" ref="U15:W15">((O20-O15)/O20)*100</f>
        <v>4.615384615384613</v>
      </c>
      <c r="V15" s="12">
        <f t="shared" si="11"/>
        <v>7.6923076923076925</v>
      </c>
      <c r="W15" s="12">
        <f t="shared" si="11"/>
        <v>4.615384615384613</v>
      </c>
    </row>
    <row r="16" spans="8:8">
      <c r="A16" s="10" t="s">
        <v>14</v>
      </c>
      <c r="B16" s="9">
        <v>63.0</v>
      </c>
      <c r="C16" s="9">
        <v>60.0</v>
      </c>
      <c r="D16" s="9">
        <v>61.0</v>
      </c>
      <c r="E16" s="9">
        <v>61.0</v>
      </c>
      <c r="G16" s="11" t="s">
        <v>14</v>
      </c>
      <c r="H16" s="12">
        <f t="shared" si="3"/>
        <v>3.076923076923077</v>
      </c>
      <c r="I16" s="12">
        <f t="shared" si="0"/>
        <v>7.6923076923076925</v>
      </c>
      <c r="J16" s="12">
        <f t="shared" si="0"/>
        <v>6.153846153846154</v>
      </c>
      <c r="K16" s="12">
        <f t="shared" si="0"/>
        <v>6.153846153846154</v>
      </c>
      <c r="M16" s="11" t="s">
        <v>14</v>
      </c>
      <c r="N16" s="12">
        <f t="shared" si="4"/>
        <v>96.92307692307692</v>
      </c>
      <c r="O16" s="12">
        <f t="shared" si="1"/>
        <v>92.3076923076923</v>
      </c>
      <c r="P16" s="12">
        <f t="shared" si="1"/>
        <v>93.84615384615384</v>
      </c>
      <c r="Q16" s="12">
        <f t="shared" si="1"/>
        <v>93.84615384615384</v>
      </c>
      <c r="R16" s="2"/>
      <c r="S16" s="11" t="s">
        <v>14</v>
      </c>
      <c r="T16" s="12">
        <f>((N20-N16)/N20)*100</f>
        <v>3.07692307692308</v>
      </c>
      <c r="U16" s="12">
        <f t="shared" si="12" ref="U16:W16">((O20-O16)/O20)*100</f>
        <v>7.6923076923076925</v>
      </c>
      <c r="V16" s="12">
        <f t="shared" si="12"/>
        <v>6.15384615384616</v>
      </c>
      <c r="W16" s="12">
        <f t="shared" si="12"/>
        <v>6.15384615384616</v>
      </c>
    </row>
    <row r="17" spans="8:8">
      <c r="A17" s="10" t="s">
        <v>15</v>
      </c>
      <c r="B17" s="9">
        <v>64.0</v>
      </c>
      <c r="C17" s="9">
        <v>63.0</v>
      </c>
      <c r="D17" s="9">
        <v>59.0</v>
      </c>
      <c r="E17" s="9">
        <v>59.0</v>
      </c>
      <c r="G17" s="11" t="s">
        <v>15</v>
      </c>
      <c r="H17" s="12">
        <f t="shared" si="3"/>
        <v>1.5384615384615385</v>
      </c>
      <c r="I17" s="12">
        <f t="shared" si="0"/>
        <v>3.076923076923077</v>
      </c>
      <c r="J17" s="12">
        <f t="shared" si="0"/>
        <v>9.230769230769232</v>
      </c>
      <c r="K17" s="12">
        <f t="shared" si="0"/>
        <v>9.230769230769232</v>
      </c>
      <c r="M17" s="11" t="s">
        <v>15</v>
      </c>
      <c r="N17" s="12">
        <f t="shared" si="4"/>
        <v>98.46153846153847</v>
      </c>
      <c r="O17" s="12">
        <f t="shared" si="1"/>
        <v>96.92307692307692</v>
      </c>
      <c r="P17" s="12">
        <f t="shared" si="1"/>
        <v>90.76923076923077</v>
      </c>
      <c r="Q17" s="12">
        <f t="shared" si="1"/>
        <v>90.76923076923077</v>
      </c>
      <c r="R17" s="2"/>
      <c r="S17" s="11" t="s">
        <v>15</v>
      </c>
      <c r="T17" s="12">
        <f>((N20-N17)/N20)*100</f>
        <v>1.538461538461533</v>
      </c>
      <c r="U17" s="12">
        <f t="shared" si="13" ref="U17:W17">((O20-O17)/O20)*100</f>
        <v>3.07692307692308</v>
      </c>
      <c r="V17" s="12">
        <f t="shared" si="13"/>
        <v>9.230769230769226</v>
      </c>
      <c r="W17" s="12">
        <f t="shared" si="13"/>
        <v>9.230769230769226</v>
      </c>
    </row>
    <row r="18" spans="8:8">
      <c r="A18" s="10" t="s">
        <v>16</v>
      </c>
      <c r="B18" s="9">
        <v>64.0</v>
      </c>
      <c r="C18" s="9">
        <v>59.0</v>
      </c>
      <c r="D18" s="9">
        <v>62.0</v>
      </c>
      <c r="E18" s="9">
        <v>55.0</v>
      </c>
      <c r="G18" s="11" t="s">
        <v>16</v>
      </c>
      <c r="H18" s="12">
        <f t="shared" si="3"/>
        <v>1.5384615384615385</v>
      </c>
      <c r="I18" s="12">
        <f t="shared" si="0"/>
        <v>9.230769230769232</v>
      </c>
      <c r="J18" s="12">
        <f t="shared" si="0"/>
        <v>4.615384615384616</v>
      </c>
      <c r="K18" s="12">
        <f t="shared" si="0"/>
        <v>15.384615384615385</v>
      </c>
      <c r="M18" s="11" t="s">
        <v>16</v>
      </c>
      <c r="N18" s="12">
        <f t="shared" si="4"/>
        <v>98.46153846153847</v>
      </c>
      <c r="O18" s="12">
        <f t="shared" si="1"/>
        <v>90.76923076923077</v>
      </c>
      <c r="P18" s="12">
        <f t="shared" si="1"/>
        <v>95.38461538461539</v>
      </c>
      <c r="Q18" s="12">
        <f t="shared" si="1"/>
        <v>84.61538461538461</v>
      </c>
      <c r="R18" s="2"/>
      <c r="S18" s="11" t="s">
        <v>16</v>
      </c>
      <c r="T18" s="12">
        <f>((N20-N18)/N20)*100</f>
        <v>1.538461538461533</v>
      </c>
      <c r="U18" s="12">
        <f t="shared" si="14" ref="U18:W18">((O20-O18)/O20)*100</f>
        <v>9.230769230769226</v>
      </c>
      <c r="V18" s="12">
        <f t="shared" si="14"/>
        <v>4.615384615384613</v>
      </c>
      <c r="W18" s="12">
        <f t="shared" si="14"/>
        <v>15.384615384615385</v>
      </c>
    </row>
    <row r="19" spans="8:8">
      <c r="A19" s="10" t="s">
        <v>17</v>
      </c>
      <c r="B19" s="9">
        <v>63.0</v>
      </c>
      <c r="C19" s="9">
        <v>64.0</v>
      </c>
      <c r="D19" s="9">
        <v>63.0</v>
      </c>
      <c r="E19" s="9">
        <v>57.0</v>
      </c>
      <c r="G19" s="11" t="s">
        <v>17</v>
      </c>
      <c r="H19" s="12">
        <f t="shared" si="3"/>
        <v>3.076923076923077</v>
      </c>
      <c r="I19" s="12">
        <f t="shared" si="0"/>
        <v>1.5384615384615385</v>
      </c>
      <c r="J19" s="12">
        <f t="shared" si="0"/>
        <v>3.076923076923077</v>
      </c>
      <c r="K19" s="12">
        <f t="shared" si="0"/>
        <v>12.307692307692308</v>
      </c>
      <c r="M19" s="11" t="s">
        <v>17</v>
      </c>
      <c r="N19" s="12">
        <f t="shared" si="4"/>
        <v>96.92307692307692</v>
      </c>
      <c r="O19" s="12">
        <f t="shared" si="1"/>
        <v>98.46153846153847</v>
      </c>
      <c r="P19" s="12">
        <f t="shared" si="1"/>
        <v>96.92307692307692</v>
      </c>
      <c r="Q19" s="12">
        <f t="shared" si="1"/>
        <v>87.6923076923077</v>
      </c>
      <c r="R19" s="2"/>
      <c r="S19" s="11" t="s">
        <v>17</v>
      </c>
      <c r="T19" s="12">
        <f>((N20-N19)/N20)*100</f>
        <v>3.07692307692308</v>
      </c>
      <c r="U19" s="12">
        <f t="shared" si="15" ref="U19:W19">((O20-O19)/O20)*100</f>
        <v>1.538461538461533</v>
      </c>
      <c r="V19" s="12">
        <f t="shared" si="15"/>
        <v>3.07692307692308</v>
      </c>
      <c r="W19" s="12">
        <f t="shared" si="15"/>
        <v>12.307692307692307</v>
      </c>
    </row>
    <row r="20" spans="8:8">
      <c r="A20" s="10" t="s">
        <v>18</v>
      </c>
      <c r="B20" s="9">
        <v>65.0</v>
      </c>
      <c r="C20" s="9">
        <v>65.0</v>
      </c>
      <c r="D20" s="9">
        <v>65.0</v>
      </c>
      <c r="E20" s="9">
        <v>65.0</v>
      </c>
      <c r="G20" s="11" t="s">
        <v>18</v>
      </c>
      <c r="H20" s="12">
        <f t="shared" si="3"/>
        <v>0.0</v>
      </c>
      <c r="I20" s="12">
        <f t="shared" si="0"/>
        <v>0.0</v>
      </c>
      <c r="J20" s="12">
        <f t="shared" si="0"/>
        <v>0.0</v>
      </c>
      <c r="K20" s="12">
        <f t="shared" si="0"/>
        <v>0.0</v>
      </c>
      <c r="M20" s="11" t="s">
        <v>18</v>
      </c>
      <c r="N20" s="12">
        <f t="shared" si="4"/>
        <v>100.0</v>
      </c>
      <c r="O20" s="12">
        <f t="shared" si="1"/>
        <v>100.0</v>
      </c>
      <c r="P20" s="12">
        <f t="shared" si="1"/>
        <v>100.0</v>
      </c>
      <c r="Q20" s="12">
        <f t="shared" si="1"/>
        <v>100.0</v>
      </c>
      <c r="R20" s="2"/>
    </row>
    <row r="21" spans="8:8">
      <c r="R21" s="2"/>
    </row>
    <row r="22" spans="8:8">
      <c r="A22" s="5" t="s">
        <v>35</v>
      </c>
      <c r="G22" s="5" t="s">
        <v>43</v>
      </c>
      <c r="M22" s="5" t="s">
        <v>39</v>
      </c>
      <c r="R22" s="2"/>
      <c r="S22" s="5" t="s">
        <v>20</v>
      </c>
    </row>
    <row r="23" spans="8:8">
      <c r="A23" t="s">
        <v>19</v>
      </c>
      <c r="G23" t="s">
        <v>19</v>
      </c>
      <c r="M23" t="s">
        <v>19</v>
      </c>
      <c r="R23" s="2"/>
      <c r="S23" t="s">
        <v>19</v>
      </c>
    </row>
    <row r="24" spans="8:8">
      <c r="A24" s="6" t="s">
        <v>0</v>
      </c>
      <c r="B24" s="7" t="s">
        <v>36</v>
      </c>
      <c r="C24" s="7"/>
      <c r="D24" s="7"/>
      <c r="E24" s="7"/>
      <c r="G24" s="6" t="s">
        <v>0</v>
      </c>
      <c r="H24" s="7" t="s">
        <v>44</v>
      </c>
      <c r="I24" s="7"/>
      <c r="J24" s="7"/>
      <c r="K24" s="7"/>
      <c r="M24" s="6" t="s">
        <v>0</v>
      </c>
      <c r="N24" s="7" t="s">
        <v>40</v>
      </c>
      <c r="O24" s="7"/>
      <c r="P24" s="7"/>
      <c r="Q24" s="7"/>
      <c r="R24" s="2"/>
      <c r="S24" s="6" t="s">
        <v>0</v>
      </c>
      <c r="T24" s="7" t="s">
        <v>41</v>
      </c>
      <c r="U24" s="7"/>
      <c r="V24" s="7"/>
      <c r="W24" s="7"/>
    </row>
    <row r="25" spans="8:8">
      <c r="A25" s="8"/>
      <c r="B25" s="9" t="s">
        <v>1</v>
      </c>
      <c r="C25" s="9" t="s">
        <v>2</v>
      </c>
      <c r="D25" s="9" t="s">
        <v>3</v>
      </c>
      <c r="E25" s="9" t="s">
        <v>4</v>
      </c>
      <c r="G25" s="8"/>
      <c r="H25" s="9" t="s">
        <v>1</v>
      </c>
      <c r="I25" s="9" t="s">
        <v>2</v>
      </c>
      <c r="J25" s="9" t="s">
        <v>3</v>
      </c>
      <c r="K25" s="9" t="s">
        <v>4</v>
      </c>
      <c r="M25" s="8"/>
      <c r="N25" s="9" t="s">
        <v>1</v>
      </c>
      <c r="O25" s="9" t="s">
        <v>2</v>
      </c>
      <c r="P25" s="9" t="s">
        <v>3</v>
      </c>
      <c r="Q25" s="9" t="s">
        <v>4</v>
      </c>
      <c r="R25" s="2"/>
      <c r="S25" s="8"/>
      <c r="T25" s="9" t="s">
        <v>1</v>
      </c>
      <c r="U25" s="9" t="s">
        <v>2</v>
      </c>
      <c r="V25" s="9" t="s">
        <v>3</v>
      </c>
      <c r="W25" s="9" t="s">
        <v>4</v>
      </c>
    </row>
    <row r="26" spans="8:8">
      <c r="A26" s="14" t="s">
        <v>6</v>
      </c>
      <c r="B26" s="14">
        <v>65.0</v>
      </c>
      <c r="C26" s="14">
        <v>61.0</v>
      </c>
      <c r="D26" s="14">
        <v>64.0</v>
      </c>
      <c r="E26" s="14">
        <v>64.0</v>
      </c>
      <c r="G26" s="11" t="s">
        <v>6</v>
      </c>
      <c r="H26" s="12">
        <f>((65-B26)/65)*100</f>
        <v>0.0</v>
      </c>
      <c r="I26" s="12">
        <f t="shared" si="16" ref="I26:I38">((65-C26)/65)*100</f>
        <v>6.153846153846154</v>
      </c>
      <c r="J26" s="12">
        <f t="shared" si="17" ref="J26:J38">((65-D26)/65)*100</f>
        <v>1.5384615384615385</v>
      </c>
      <c r="K26" s="12">
        <f t="shared" si="18" ref="K26:K38">((65-E26)/65)*100</f>
        <v>1.5384615384615385</v>
      </c>
      <c r="M26" s="10" t="s">
        <v>6</v>
      </c>
      <c r="N26" s="12">
        <f>(B26/65)*100</f>
        <v>100.0</v>
      </c>
      <c r="O26" s="12">
        <f t="shared" si="19" ref="O26:Q38">(C26/65)*100</f>
        <v>93.84615384615384</v>
      </c>
      <c r="P26" s="12">
        <f t="shared" si="19"/>
        <v>98.46153846153847</v>
      </c>
      <c r="Q26" s="12">
        <f t="shared" si="19"/>
        <v>98.46153846153847</v>
      </c>
      <c r="R26" s="2"/>
      <c r="S26" s="11" t="s">
        <v>6</v>
      </c>
      <c r="T26" s="12">
        <f>((N38-N26)/N38)*100</f>
        <v>0.0</v>
      </c>
      <c r="U26" s="12">
        <f t="shared" si="20" ref="U26">((O38-O26)/O38)*100</f>
        <v>6.15384615384616</v>
      </c>
      <c r="V26" s="12">
        <f t="shared" si="21" ref="V26">((P38-P26)/P38)*100</f>
        <v>1.538461538461533</v>
      </c>
      <c r="W26" s="12">
        <f t="shared" si="22" ref="W26">((Q38-Q26)/Q38)*100</f>
        <v>1.538461538461533</v>
      </c>
    </row>
    <row r="27" spans="8:8">
      <c r="A27" s="14" t="s">
        <v>7</v>
      </c>
      <c r="B27" s="14">
        <v>65.0</v>
      </c>
      <c r="C27" s="14">
        <v>65.0</v>
      </c>
      <c r="D27" s="14">
        <v>65.0</v>
      </c>
      <c r="E27" s="14">
        <v>61.0</v>
      </c>
      <c r="G27" s="11" t="s">
        <v>7</v>
      </c>
      <c r="H27" s="12">
        <f t="shared" si="23" ref="H27:H38">((65-B27)/65)*100</f>
        <v>0.0</v>
      </c>
      <c r="I27" s="12">
        <f t="shared" si="16"/>
        <v>0.0</v>
      </c>
      <c r="J27" s="12">
        <f t="shared" si="17"/>
        <v>0.0</v>
      </c>
      <c r="K27" s="12">
        <f t="shared" si="18"/>
        <v>6.153846153846154</v>
      </c>
      <c r="M27" s="10" t="s">
        <v>7</v>
      </c>
      <c r="N27" s="12">
        <f t="shared" si="24" ref="N27:N38">(B27/65)*100</f>
        <v>100.0</v>
      </c>
      <c r="O27" s="12">
        <f t="shared" si="19"/>
        <v>100.0</v>
      </c>
      <c r="P27" s="12">
        <f t="shared" si="19"/>
        <v>100.0</v>
      </c>
      <c r="Q27" s="12">
        <f t="shared" si="19"/>
        <v>93.84615384615384</v>
      </c>
      <c r="R27" s="2"/>
      <c r="S27" s="11" t="s">
        <v>7</v>
      </c>
      <c r="T27" s="12">
        <f>((N38-N27)/N38)*100</f>
        <v>0.0</v>
      </c>
      <c r="U27" s="12">
        <f t="shared" si="25" ref="U27">((O38-O27)/O38)*100</f>
        <v>0.0</v>
      </c>
      <c r="V27" s="12">
        <f t="shared" si="26" ref="V27">((P38-P27)/P38)*100</f>
        <v>0.0</v>
      </c>
      <c r="W27" s="12">
        <f t="shared" si="27" ref="W27">((Q38-Q27)/Q38)*100</f>
        <v>6.15384615384616</v>
      </c>
    </row>
    <row r="28" spans="8:8">
      <c r="A28" s="14" t="s">
        <v>8</v>
      </c>
      <c r="B28" s="14">
        <v>60.0</v>
      </c>
      <c r="C28" s="14">
        <v>64.0</v>
      </c>
      <c r="D28" s="14">
        <v>65.0</v>
      </c>
      <c r="E28" s="14">
        <v>65.0</v>
      </c>
      <c r="G28" s="11" t="s">
        <v>8</v>
      </c>
      <c r="H28" s="12">
        <f t="shared" si="23"/>
        <v>7.6923076923076925</v>
      </c>
      <c r="I28" s="12">
        <f t="shared" si="16"/>
        <v>1.5384615384615385</v>
      </c>
      <c r="J28" s="12">
        <f t="shared" si="17"/>
        <v>0.0</v>
      </c>
      <c r="K28" s="12">
        <f t="shared" si="18"/>
        <v>0.0</v>
      </c>
      <c r="M28" s="10" t="s">
        <v>8</v>
      </c>
      <c r="N28" s="12">
        <f t="shared" si="24"/>
        <v>92.3076923076923</v>
      </c>
      <c r="O28" s="12">
        <f t="shared" si="19"/>
        <v>98.46153846153847</v>
      </c>
      <c r="P28" s="12">
        <f t="shared" si="19"/>
        <v>100.0</v>
      </c>
      <c r="Q28" s="12">
        <f t="shared" si="19"/>
        <v>100.0</v>
      </c>
      <c r="R28" s="2"/>
      <c r="S28" s="11" t="s">
        <v>8</v>
      </c>
      <c r="T28" s="12">
        <f>((N38-N28)/N38)*100</f>
        <v>7.6923076923076925</v>
      </c>
      <c r="U28" s="12">
        <f t="shared" si="28" ref="U28">((O38-O28)/O38)*100</f>
        <v>1.538461538461533</v>
      </c>
      <c r="V28" s="12">
        <f t="shared" si="29" ref="V28">((P38-P28)/P38)*100</f>
        <v>0.0</v>
      </c>
      <c r="W28" s="12">
        <f t="shared" si="30" ref="W28">((Q38-Q28)/Q38)*100</f>
        <v>0.0</v>
      </c>
    </row>
    <row r="29" spans="8:8">
      <c r="A29" s="14" t="s">
        <v>9</v>
      </c>
      <c r="B29" s="14">
        <v>62.0</v>
      </c>
      <c r="C29" s="14">
        <v>64.0</v>
      </c>
      <c r="D29" s="14">
        <v>65.0</v>
      </c>
      <c r="E29" s="14">
        <v>62.0</v>
      </c>
      <c r="G29" s="11" t="s">
        <v>9</v>
      </c>
      <c r="H29" s="12">
        <f t="shared" si="23"/>
        <v>4.615384615384616</v>
      </c>
      <c r="I29" s="12">
        <f t="shared" si="16"/>
        <v>1.5384615384615385</v>
      </c>
      <c r="J29" s="12">
        <f t="shared" si="17"/>
        <v>0.0</v>
      </c>
      <c r="K29" s="12">
        <f t="shared" si="18"/>
        <v>4.615384615384616</v>
      </c>
      <c r="M29" s="10" t="s">
        <v>9</v>
      </c>
      <c r="N29" s="12">
        <f t="shared" si="24"/>
        <v>95.38461538461539</v>
      </c>
      <c r="O29" s="12">
        <f t="shared" si="19"/>
        <v>98.46153846153847</v>
      </c>
      <c r="P29" s="12">
        <f t="shared" si="19"/>
        <v>100.0</v>
      </c>
      <c r="Q29" s="12">
        <f t="shared" si="19"/>
        <v>95.38461538461539</v>
      </c>
      <c r="R29" s="2"/>
      <c r="S29" s="11" t="s">
        <v>9</v>
      </c>
      <c r="T29" s="12">
        <f>((N38-N29)/N38)*100</f>
        <v>4.615384615384613</v>
      </c>
      <c r="U29" s="12">
        <f t="shared" si="31" ref="U29">((O38-O29)/O38)*100</f>
        <v>1.538461538461533</v>
      </c>
      <c r="V29" s="12">
        <f t="shared" si="32" ref="V29">((P38-P29)/P38)*100</f>
        <v>0.0</v>
      </c>
      <c r="W29" s="12">
        <f t="shared" si="33" ref="W29">((Q38-Q29)/Q38)*100</f>
        <v>4.615384615384613</v>
      </c>
    </row>
    <row r="30" spans="8:8">
      <c r="A30" s="14" t="s">
        <v>10</v>
      </c>
      <c r="B30" s="14">
        <v>59.0</v>
      </c>
      <c r="C30" s="14">
        <v>57.0</v>
      </c>
      <c r="D30" s="14">
        <v>60.0</v>
      </c>
      <c r="E30" s="14">
        <v>61.0</v>
      </c>
      <c r="G30" s="11" t="s">
        <v>10</v>
      </c>
      <c r="H30" s="12">
        <f t="shared" si="23"/>
        <v>9.230769230769232</v>
      </c>
      <c r="I30" s="12">
        <f t="shared" si="16"/>
        <v>12.307692307692308</v>
      </c>
      <c r="J30" s="12">
        <f t="shared" si="17"/>
        <v>7.6923076923076925</v>
      </c>
      <c r="K30" s="12">
        <f t="shared" si="18"/>
        <v>6.153846153846154</v>
      </c>
      <c r="M30" s="10" t="s">
        <v>10</v>
      </c>
      <c r="N30" s="12">
        <f t="shared" si="24"/>
        <v>90.76923076923077</v>
      </c>
      <c r="O30" s="12">
        <f t="shared" si="19"/>
        <v>87.6923076923077</v>
      </c>
      <c r="P30" s="12">
        <f t="shared" si="19"/>
        <v>92.3076923076923</v>
      </c>
      <c r="Q30" s="12">
        <f t="shared" si="19"/>
        <v>93.84615384615384</v>
      </c>
      <c r="R30" s="2"/>
      <c r="S30" s="11" t="s">
        <v>10</v>
      </c>
      <c r="T30" s="12">
        <f>((N38-N30)/N38)*100</f>
        <v>9.230769230769226</v>
      </c>
      <c r="U30" s="12">
        <f t="shared" si="34" ref="U30">((O38-O30)/O38)*100</f>
        <v>12.307692307692307</v>
      </c>
      <c r="V30" s="12">
        <f t="shared" si="35" ref="V30">((P38-P30)/P38)*100</f>
        <v>7.6923076923076925</v>
      </c>
      <c r="W30" s="12">
        <f t="shared" si="36" ref="W30">((Q38-Q30)/Q38)*100</f>
        <v>6.15384615384616</v>
      </c>
    </row>
    <row r="31" spans="8:8">
      <c r="A31" s="14" t="s">
        <v>11</v>
      </c>
      <c r="B31" s="14">
        <v>60.0</v>
      </c>
      <c r="C31" s="14">
        <v>63.0</v>
      </c>
      <c r="D31" s="14">
        <v>62.0</v>
      </c>
      <c r="E31" s="14">
        <v>57.0</v>
      </c>
      <c r="G31" s="11" t="s">
        <v>11</v>
      </c>
      <c r="H31" s="12">
        <f t="shared" si="23"/>
        <v>7.6923076923076925</v>
      </c>
      <c r="I31" s="12">
        <f t="shared" si="16"/>
        <v>3.076923076923077</v>
      </c>
      <c r="J31" s="12">
        <f t="shared" si="17"/>
        <v>4.615384615384616</v>
      </c>
      <c r="K31" s="12">
        <f t="shared" si="18"/>
        <v>12.307692307692308</v>
      </c>
      <c r="M31" s="10" t="s">
        <v>11</v>
      </c>
      <c r="N31" s="12">
        <f t="shared" si="24"/>
        <v>92.3076923076923</v>
      </c>
      <c r="O31" s="12">
        <f t="shared" si="19"/>
        <v>96.92307692307692</v>
      </c>
      <c r="P31" s="12">
        <f t="shared" si="19"/>
        <v>95.38461538461539</v>
      </c>
      <c r="Q31" s="12">
        <f t="shared" si="19"/>
        <v>87.6923076923077</v>
      </c>
      <c r="R31" s="2"/>
      <c r="S31" s="11" t="s">
        <v>11</v>
      </c>
      <c r="T31" s="12">
        <f>((N38-N31)/N38)*100</f>
        <v>7.6923076923076925</v>
      </c>
      <c r="U31" s="12">
        <f t="shared" si="37" ref="U31">((O38-O31)/O38)*100</f>
        <v>3.07692307692308</v>
      </c>
      <c r="V31" s="12">
        <f t="shared" si="38" ref="V31">((P38-P31)/P38)*100</f>
        <v>4.615384615384613</v>
      </c>
      <c r="W31" s="12">
        <f t="shared" si="39" ref="W31">((Q38-Q31)/Q38)*100</f>
        <v>12.307692307692307</v>
      </c>
    </row>
    <row r="32" spans="8:8">
      <c r="A32" s="14" t="s">
        <v>12</v>
      </c>
      <c r="B32" s="14">
        <v>58.0</v>
      </c>
      <c r="C32" s="14">
        <v>57.0</v>
      </c>
      <c r="D32" s="14">
        <v>58.0</v>
      </c>
      <c r="E32" s="14">
        <v>60.0</v>
      </c>
      <c r="G32" s="11" t="s">
        <v>12</v>
      </c>
      <c r="H32" s="12">
        <f t="shared" si="23"/>
        <v>10.76923076923077</v>
      </c>
      <c r="I32" s="12">
        <f t="shared" si="16"/>
        <v>12.307692307692308</v>
      </c>
      <c r="J32" s="12">
        <f t="shared" si="17"/>
        <v>10.76923076923077</v>
      </c>
      <c r="K32" s="12">
        <f t="shared" si="18"/>
        <v>7.6923076923076925</v>
      </c>
      <c r="M32" s="10" t="s">
        <v>12</v>
      </c>
      <c r="N32" s="12">
        <f t="shared" si="24"/>
        <v>89.23076923076924</v>
      </c>
      <c r="O32" s="12">
        <f t="shared" si="19"/>
        <v>87.6923076923077</v>
      </c>
      <c r="P32" s="12">
        <f t="shared" si="19"/>
        <v>89.23076923076924</v>
      </c>
      <c r="Q32" s="12">
        <f t="shared" si="19"/>
        <v>92.3076923076923</v>
      </c>
      <c r="R32" s="2"/>
      <c r="S32" s="11" t="s">
        <v>12</v>
      </c>
      <c r="T32" s="12">
        <f>((N38-N32)/N38)*100</f>
        <v>10.76923076923076</v>
      </c>
      <c r="U32" s="12">
        <f t="shared" si="40" ref="U32">((O38-O32)/O38)*100</f>
        <v>12.307692307692307</v>
      </c>
      <c r="V32" s="12">
        <f t="shared" si="41" ref="V32">((P38-P32)/P38)*100</f>
        <v>10.76923076923076</v>
      </c>
      <c r="W32" s="12">
        <f t="shared" si="42" ref="W32">((Q38-Q32)/Q38)*100</f>
        <v>7.6923076923076925</v>
      </c>
    </row>
    <row r="33" spans="8:8">
      <c r="A33" s="14" t="s">
        <v>13</v>
      </c>
      <c r="B33" s="14">
        <v>59.0</v>
      </c>
      <c r="C33" s="14">
        <v>60.0</v>
      </c>
      <c r="D33" s="14">
        <v>59.0</v>
      </c>
      <c r="E33" s="14">
        <v>62.0</v>
      </c>
      <c r="G33" s="11" t="s">
        <v>13</v>
      </c>
      <c r="H33" s="12">
        <f t="shared" si="23"/>
        <v>9.230769230769232</v>
      </c>
      <c r="I33" s="12">
        <f t="shared" si="16"/>
        <v>7.6923076923076925</v>
      </c>
      <c r="J33" s="12">
        <f t="shared" si="17"/>
        <v>9.230769230769232</v>
      </c>
      <c r="K33" s="12">
        <f t="shared" si="18"/>
        <v>4.615384615384616</v>
      </c>
      <c r="M33" s="10" t="s">
        <v>13</v>
      </c>
      <c r="N33" s="12">
        <f t="shared" si="24"/>
        <v>90.76923076923077</v>
      </c>
      <c r="O33" s="12">
        <f t="shared" si="19"/>
        <v>92.3076923076923</v>
      </c>
      <c r="P33" s="12">
        <f t="shared" si="19"/>
        <v>90.76923076923077</v>
      </c>
      <c r="Q33" s="12">
        <f t="shared" si="19"/>
        <v>95.38461538461539</v>
      </c>
      <c r="R33" s="2"/>
      <c r="S33" s="11" t="s">
        <v>13</v>
      </c>
      <c r="T33" s="12">
        <f>((N38-N33)/N38)*100</f>
        <v>9.230769230769226</v>
      </c>
      <c r="U33" s="12">
        <f t="shared" si="43" ref="U33">((O38-O33)/O38)*100</f>
        <v>7.6923076923076925</v>
      </c>
      <c r="V33" s="12">
        <f t="shared" si="44" ref="V33">((P38-P33)/P38)*100</f>
        <v>9.230769230769226</v>
      </c>
      <c r="W33" s="12">
        <f t="shared" si="45" ref="W33">((Q38-Q33)/Q38)*100</f>
        <v>4.615384615384613</v>
      </c>
    </row>
    <row r="34" spans="8:8">
      <c r="A34" s="14" t="s">
        <v>14</v>
      </c>
      <c r="B34" s="14">
        <v>58.0</v>
      </c>
      <c r="C34" s="14">
        <v>57.0</v>
      </c>
      <c r="D34" s="14">
        <v>59.0</v>
      </c>
      <c r="E34" s="14">
        <v>59.0</v>
      </c>
      <c r="G34" s="11" t="s">
        <v>14</v>
      </c>
      <c r="H34" s="12">
        <f t="shared" si="23"/>
        <v>10.76923076923077</v>
      </c>
      <c r="I34" s="12">
        <f t="shared" si="16"/>
        <v>12.307692307692308</v>
      </c>
      <c r="J34" s="12">
        <f t="shared" si="17"/>
        <v>9.230769230769232</v>
      </c>
      <c r="K34" s="12">
        <f t="shared" si="18"/>
        <v>9.230769230769232</v>
      </c>
      <c r="M34" s="10" t="s">
        <v>14</v>
      </c>
      <c r="N34" s="12">
        <f t="shared" si="24"/>
        <v>89.23076923076924</v>
      </c>
      <c r="O34" s="12">
        <f t="shared" si="19"/>
        <v>87.6923076923077</v>
      </c>
      <c r="P34" s="12">
        <f t="shared" si="19"/>
        <v>90.76923076923077</v>
      </c>
      <c r="Q34" s="12">
        <f t="shared" si="19"/>
        <v>90.76923076923077</v>
      </c>
      <c r="R34" s="2"/>
      <c r="S34" s="11" t="s">
        <v>14</v>
      </c>
      <c r="T34" s="12">
        <f>((N38-N34)/N38)*100</f>
        <v>10.76923076923076</v>
      </c>
      <c r="U34" s="12">
        <f t="shared" si="46" ref="U34">((O38-O34)/O38)*100</f>
        <v>12.307692307692307</v>
      </c>
      <c r="V34" s="12">
        <f t="shared" si="47" ref="V34">((P38-P34)/P38)*100</f>
        <v>9.230769230769226</v>
      </c>
      <c r="W34" s="12">
        <f t="shared" si="48" ref="W34">((Q38-Q34)/Q38)*100</f>
        <v>9.230769230769226</v>
      </c>
    </row>
    <row r="35" spans="8:8">
      <c r="A35" s="14" t="s">
        <v>15</v>
      </c>
      <c r="B35" s="14">
        <v>61.0</v>
      </c>
      <c r="C35" s="14">
        <v>60.0</v>
      </c>
      <c r="D35" s="14">
        <v>57.0</v>
      </c>
      <c r="E35" s="14">
        <v>58.0</v>
      </c>
      <c r="G35" s="11" t="s">
        <v>15</v>
      </c>
      <c r="H35" s="12">
        <f t="shared" si="23"/>
        <v>6.153846153846154</v>
      </c>
      <c r="I35" s="12">
        <f t="shared" si="16"/>
        <v>7.6923076923076925</v>
      </c>
      <c r="J35" s="12">
        <f t="shared" si="17"/>
        <v>12.307692307692308</v>
      </c>
      <c r="K35" s="12">
        <f t="shared" si="18"/>
        <v>10.76923076923077</v>
      </c>
      <c r="M35" s="10" t="s">
        <v>15</v>
      </c>
      <c r="N35" s="12">
        <f t="shared" si="24"/>
        <v>93.84615384615384</v>
      </c>
      <c r="O35" s="12">
        <f t="shared" si="19"/>
        <v>92.3076923076923</v>
      </c>
      <c r="P35" s="12">
        <f t="shared" si="19"/>
        <v>87.6923076923077</v>
      </c>
      <c r="Q35" s="12">
        <f t="shared" si="19"/>
        <v>89.23076923076924</v>
      </c>
      <c r="R35" s="2"/>
      <c r="S35" s="11" t="s">
        <v>15</v>
      </c>
      <c r="T35" s="12">
        <f>((N38-N35)/N38)*100</f>
        <v>6.15384615384616</v>
      </c>
      <c r="U35" s="12">
        <f t="shared" si="49" ref="U35">((O38-O35)/O38)*100</f>
        <v>7.6923076923076925</v>
      </c>
      <c r="V35" s="12">
        <f t="shared" si="50" ref="V35">((P38-P35)/P38)*100</f>
        <v>12.307692307692307</v>
      </c>
      <c r="W35" s="12">
        <f t="shared" si="51" ref="W35">((Q38-Q35)/Q38)*100</f>
        <v>10.76923076923076</v>
      </c>
    </row>
    <row r="36" spans="8:8">
      <c r="A36" s="14" t="s">
        <v>16</v>
      </c>
      <c r="B36" s="14">
        <v>61.0</v>
      </c>
      <c r="C36" s="14">
        <v>59.0</v>
      </c>
      <c r="D36" s="14">
        <v>56.0</v>
      </c>
      <c r="E36" s="14">
        <v>52.0</v>
      </c>
      <c r="G36" s="11" t="s">
        <v>16</v>
      </c>
      <c r="H36" s="12">
        <f t="shared" si="23"/>
        <v>6.153846153846154</v>
      </c>
      <c r="I36" s="12">
        <f t="shared" si="16"/>
        <v>9.230769230769232</v>
      </c>
      <c r="J36" s="12">
        <f t="shared" si="17"/>
        <v>13.846153846153847</v>
      </c>
      <c r="K36" s="12">
        <f t="shared" si="18"/>
        <v>20.0</v>
      </c>
      <c r="M36" s="10" t="s">
        <v>16</v>
      </c>
      <c r="N36" s="12">
        <f t="shared" si="24"/>
        <v>93.84615384615384</v>
      </c>
      <c r="O36" s="12">
        <f t="shared" si="19"/>
        <v>90.76923076923077</v>
      </c>
      <c r="P36" s="12">
        <f t="shared" si="19"/>
        <v>86.15384615384616</v>
      </c>
      <c r="Q36" s="12">
        <f t="shared" si="19"/>
        <v>80.0</v>
      </c>
      <c r="R36" s="2"/>
      <c r="S36" s="11" t="s">
        <v>16</v>
      </c>
      <c r="T36" s="12">
        <f>((N38-N36)/N38)*100</f>
        <v>6.15384615384616</v>
      </c>
      <c r="U36" s="12">
        <f t="shared" si="52" ref="U36">((O38-O36)/O38)*100</f>
        <v>9.230769230769226</v>
      </c>
      <c r="V36" s="12">
        <f t="shared" si="53" ref="V36">((P38-P36)/P38)*100</f>
        <v>13.846153846153838</v>
      </c>
      <c r="W36" s="12">
        <f t="shared" si="54" ref="W36">((Q38-Q36)/Q38)*100</f>
        <v>20.0</v>
      </c>
    </row>
    <row r="37" spans="8:8">
      <c r="A37" s="14" t="s">
        <v>17</v>
      </c>
      <c r="B37" s="14">
        <v>60.0</v>
      </c>
      <c r="C37" s="14">
        <v>61.0</v>
      </c>
      <c r="D37" s="14">
        <v>60.0</v>
      </c>
      <c r="E37" s="14">
        <v>57.0</v>
      </c>
      <c r="G37" s="11" t="s">
        <v>17</v>
      </c>
      <c r="H37" s="12">
        <f t="shared" si="23"/>
        <v>7.6923076923076925</v>
      </c>
      <c r="I37" s="12">
        <f t="shared" si="16"/>
        <v>6.153846153846154</v>
      </c>
      <c r="J37" s="12">
        <f t="shared" si="17"/>
        <v>7.6923076923076925</v>
      </c>
      <c r="K37" s="12">
        <f t="shared" si="18"/>
        <v>12.307692307692308</v>
      </c>
      <c r="M37" s="10" t="s">
        <v>17</v>
      </c>
      <c r="N37" s="12">
        <f t="shared" si="24"/>
        <v>92.3076923076923</v>
      </c>
      <c r="O37" s="12">
        <f t="shared" si="19"/>
        <v>93.84615384615384</v>
      </c>
      <c r="P37" s="12">
        <f t="shared" si="19"/>
        <v>92.3076923076923</v>
      </c>
      <c r="Q37" s="12">
        <f t="shared" si="19"/>
        <v>87.6923076923077</v>
      </c>
      <c r="R37" s="2"/>
      <c r="S37" s="11" t="s">
        <v>17</v>
      </c>
      <c r="T37" s="12">
        <f>((N38-N37)/N38)*100</f>
        <v>7.6923076923076925</v>
      </c>
      <c r="U37" s="12">
        <f t="shared" si="55" ref="U37">((O38-O37)/O38)*100</f>
        <v>6.15384615384616</v>
      </c>
      <c r="V37" s="12">
        <f t="shared" si="56" ref="V37">((P38-P37)/P38)*100</f>
        <v>7.6923076923076925</v>
      </c>
      <c r="W37" s="12">
        <f t="shared" si="57" ref="W37">((Q38-Q37)/Q38)*100</f>
        <v>12.307692307692307</v>
      </c>
    </row>
    <row r="38" spans="8:8">
      <c r="A38" s="14" t="s">
        <v>18</v>
      </c>
      <c r="B38" s="14">
        <v>65.0</v>
      </c>
      <c r="C38" s="14">
        <v>65.0</v>
      </c>
      <c r="D38" s="14">
        <v>65.0</v>
      </c>
      <c r="E38" s="14">
        <v>65.0</v>
      </c>
      <c r="G38" s="11" t="s">
        <v>18</v>
      </c>
      <c r="H38" s="12">
        <f t="shared" si="23"/>
        <v>0.0</v>
      </c>
      <c r="I38" s="12">
        <f t="shared" si="16"/>
        <v>0.0</v>
      </c>
      <c r="J38" s="12">
        <f t="shared" si="17"/>
        <v>0.0</v>
      </c>
      <c r="K38" s="12">
        <f t="shared" si="18"/>
        <v>0.0</v>
      </c>
      <c r="M38" s="11" t="s">
        <v>18</v>
      </c>
      <c r="N38" s="12">
        <f t="shared" si="24"/>
        <v>100.0</v>
      </c>
      <c r="O38" s="12">
        <f t="shared" si="19"/>
        <v>100.0</v>
      </c>
      <c r="P38" s="12">
        <f t="shared" si="19"/>
        <v>100.0</v>
      </c>
      <c r="Q38" s="12">
        <f t="shared" si="19"/>
        <v>100.0</v>
      </c>
      <c r="R38" s="2"/>
    </row>
    <row r="39" spans="8:8">
      <c r="A39" s="15"/>
      <c r="B39" s="15"/>
      <c r="C39" s="15"/>
      <c r="D39" s="15"/>
      <c r="E39" s="15"/>
      <c r="G39" s="15"/>
      <c r="H39" s="16"/>
      <c r="I39" s="16"/>
      <c r="J39" s="16"/>
      <c r="K39" s="16"/>
      <c r="M39" s="15"/>
      <c r="N39" s="16"/>
      <c r="O39" s="16"/>
      <c r="P39" s="16"/>
      <c r="Q39" s="16"/>
      <c r="R39" s="2"/>
    </row>
    <row r="40" spans="8:8" ht="18.0">
      <c r="A40" s="17" t="s">
        <v>47</v>
      </c>
      <c r="R40" s="2"/>
      <c r="S40" s="17" t="s">
        <v>47</v>
      </c>
    </row>
    <row r="41" spans="8:8">
      <c r="A41" s="5" t="s">
        <v>35</v>
      </c>
      <c r="G41" s="5" t="s">
        <v>43</v>
      </c>
      <c r="M41" s="5" t="s">
        <v>39</v>
      </c>
      <c r="R41" s="2"/>
      <c r="S41" s="5" t="s">
        <v>20</v>
      </c>
    </row>
    <row r="42" spans="8:8">
      <c r="A42" t="s">
        <v>22</v>
      </c>
      <c r="G42" t="s">
        <v>22</v>
      </c>
      <c r="M42" t="s">
        <v>22</v>
      </c>
      <c r="R42" s="2"/>
      <c r="S42" t="s">
        <v>22</v>
      </c>
    </row>
    <row r="43" spans="8:8">
      <c r="A43" s="6" t="s">
        <v>0</v>
      </c>
      <c r="B43" s="7" t="s">
        <v>36</v>
      </c>
      <c r="C43" s="7"/>
      <c r="D43" s="7"/>
      <c r="E43" s="7"/>
      <c r="G43" s="6" t="s">
        <v>0</v>
      </c>
      <c r="H43" s="7" t="s">
        <v>44</v>
      </c>
      <c r="I43" s="7"/>
      <c r="J43" s="7"/>
      <c r="K43" s="7"/>
      <c r="M43" s="6" t="s">
        <v>0</v>
      </c>
      <c r="N43" s="7" t="s">
        <v>40</v>
      </c>
      <c r="O43" s="7"/>
      <c r="P43" s="7"/>
      <c r="Q43" s="7"/>
      <c r="R43" s="2"/>
      <c r="S43" s="6" t="s">
        <v>0</v>
      </c>
      <c r="T43" s="7" t="s">
        <v>41</v>
      </c>
      <c r="U43" s="7"/>
      <c r="V43" s="7"/>
      <c r="W43" s="7"/>
    </row>
    <row r="44" spans="8:8">
      <c r="A44" s="8"/>
      <c r="B44" s="9" t="s">
        <v>1</v>
      </c>
      <c r="C44" s="9" t="s">
        <v>2</v>
      </c>
      <c r="D44" s="9" t="s">
        <v>3</v>
      </c>
      <c r="E44" s="9" t="s">
        <v>4</v>
      </c>
      <c r="G44" s="8"/>
      <c r="H44" s="9" t="s">
        <v>1</v>
      </c>
      <c r="I44" s="9" t="s">
        <v>2</v>
      </c>
      <c r="J44" s="9" t="s">
        <v>3</v>
      </c>
      <c r="K44" s="9" t="s">
        <v>4</v>
      </c>
      <c r="M44" s="8"/>
      <c r="N44" s="9" t="s">
        <v>1</v>
      </c>
      <c r="O44" s="9" t="s">
        <v>2</v>
      </c>
      <c r="P44" s="9" t="s">
        <v>3</v>
      </c>
      <c r="Q44" s="9" t="s">
        <v>4</v>
      </c>
      <c r="R44" s="2"/>
      <c r="S44" s="8"/>
      <c r="T44" s="9" t="s">
        <v>1</v>
      </c>
      <c r="U44" s="9" t="s">
        <v>2</v>
      </c>
      <c r="V44" s="9" t="s">
        <v>3</v>
      </c>
      <c r="W44" s="9" t="s">
        <v>4</v>
      </c>
    </row>
    <row r="45" spans="8:8">
      <c r="A45" s="18" t="s">
        <v>6</v>
      </c>
      <c r="B45" s="18">
        <v>63.0</v>
      </c>
      <c r="C45" s="18">
        <v>60.0</v>
      </c>
      <c r="D45" s="18">
        <v>59.0</v>
      </c>
      <c r="E45" s="18">
        <v>60.0</v>
      </c>
      <c r="G45" s="11" t="s">
        <v>6</v>
      </c>
      <c r="H45" s="12">
        <f>((65-B45)/65)*100</f>
        <v>3.076923076923077</v>
      </c>
      <c r="I45" s="12">
        <f t="shared" si="58" ref="I45:I57">((65-C45)/65)*100</f>
        <v>7.6923076923076925</v>
      </c>
      <c r="J45" s="12">
        <f t="shared" si="59" ref="J45:J57">((65-D45)/65)*100</f>
        <v>9.230769230769232</v>
      </c>
      <c r="K45" s="12">
        <f t="shared" si="60" ref="K45:K57">((65-E45)/65)*100</f>
        <v>7.6923076923076925</v>
      </c>
      <c r="M45" s="14" t="s">
        <v>6</v>
      </c>
      <c r="N45" s="12">
        <f>(B45/65)*100</f>
        <v>96.92307692307692</v>
      </c>
      <c r="O45" s="12">
        <f t="shared" si="61" ref="O45:O57">(C45/65)*100</f>
        <v>92.3076923076923</v>
      </c>
      <c r="P45" s="12">
        <f t="shared" si="62" ref="P45:P57">(D45/65)*100</f>
        <v>90.76923076923077</v>
      </c>
      <c r="Q45" s="12">
        <f t="shared" si="63" ref="Q45:Q57">(E45/65)*100</f>
        <v>92.3076923076923</v>
      </c>
      <c r="R45" s="2"/>
      <c r="S45" s="11" t="s">
        <v>6</v>
      </c>
      <c r="T45" s="12">
        <f>((N57-N45)/N57)*100</f>
        <v>3.07692307692308</v>
      </c>
      <c r="U45" s="12">
        <f t="shared" si="64" ref="U45">((O57-O45)/O57)*100</f>
        <v>4.761904761904759</v>
      </c>
      <c r="V45" s="12">
        <f t="shared" si="65" ref="V45">((P57-P45)/P57)*100</f>
        <v>7.8125</v>
      </c>
      <c r="W45" s="12">
        <f t="shared" si="66" ref="W45">((Q57-Q45)/Q57)*100</f>
        <v>7.6923076923076925</v>
      </c>
    </row>
    <row r="46" spans="8:8">
      <c r="A46" s="18" t="s">
        <v>7</v>
      </c>
      <c r="B46" s="18">
        <v>61.0</v>
      </c>
      <c r="C46" s="18">
        <v>60.0</v>
      </c>
      <c r="D46" s="18">
        <v>63.0</v>
      </c>
      <c r="E46" s="18">
        <v>61.0</v>
      </c>
      <c r="G46" s="11" t="s">
        <v>7</v>
      </c>
      <c r="H46" s="12">
        <f t="shared" si="67" ref="H46:H57">((65-B46)/65)*100</f>
        <v>6.153846153846154</v>
      </c>
      <c r="I46" s="12">
        <f t="shared" si="58"/>
        <v>7.6923076923076925</v>
      </c>
      <c r="J46" s="12">
        <f t="shared" si="59"/>
        <v>3.076923076923077</v>
      </c>
      <c r="K46" s="12">
        <f t="shared" si="60"/>
        <v>6.153846153846154</v>
      </c>
      <c r="M46" s="14" t="s">
        <v>7</v>
      </c>
      <c r="N46" s="12">
        <f t="shared" si="68" ref="N46:N57">(B46/65)*100</f>
        <v>93.84615384615384</v>
      </c>
      <c r="O46" s="12">
        <f t="shared" si="61"/>
        <v>92.3076923076923</v>
      </c>
      <c r="P46" s="12">
        <f t="shared" si="62"/>
        <v>96.92307692307692</v>
      </c>
      <c r="Q46" s="12">
        <f t="shared" si="63"/>
        <v>93.84615384615384</v>
      </c>
      <c r="R46" s="2"/>
      <c r="S46" s="11" t="s">
        <v>7</v>
      </c>
      <c r="T46" s="12">
        <f>((N57-N46)/N57)*100</f>
        <v>6.15384615384616</v>
      </c>
      <c r="U46" s="12">
        <f t="shared" si="69" ref="U46">((O57-O46)/O57)*100</f>
        <v>4.761904761904759</v>
      </c>
      <c r="V46" s="12">
        <f t="shared" si="70" ref="V46">((P57-P46)/P57)*100</f>
        <v>1.5625000000000087</v>
      </c>
      <c r="W46" s="12">
        <f t="shared" si="71" ref="W46">((Q57-Q46)/Q57)*100</f>
        <v>6.15384615384616</v>
      </c>
    </row>
    <row r="47" spans="8:8">
      <c r="A47" s="18" t="s">
        <v>8</v>
      </c>
      <c r="B47" s="18">
        <v>60.0</v>
      </c>
      <c r="C47" s="18">
        <v>63.0</v>
      </c>
      <c r="D47" s="18">
        <v>62.0</v>
      </c>
      <c r="E47" s="18">
        <v>63.0</v>
      </c>
      <c r="G47" s="11" t="s">
        <v>8</v>
      </c>
      <c r="H47" s="12">
        <f t="shared" si="67"/>
        <v>7.6923076923076925</v>
      </c>
      <c r="I47" s="12">
        <f t="shared" si="58"/>
        <v>3.076923076923077</v>
      </c>
      <c r="J47" s="12">
        <f t="shared" si="59"/>
        <v>4.615384615384616</v>
      </c>
      <c r="K47" s="12">
        <f t="shared" si="60"/>
        <v>3.076923076923077</v>
      </c>
      <c r="M47" s="14" t="s">
        <v>8</v>
      </c>
      <c r="N47" s="12">
        <f t="shared" si="68"/>
        <v>92.3076923076923</v>
      </c>
      <c r="O47" s="12">
        <f t="shared" si="61"/>
        <v>96.92307692307692</v>
      </c>
      <c r="P47" s="12">
        <f t="shared" si="62"/>
        <v>95.38461538461539</v>
      </c>
      <c r="Q47" s="12">
        <f t="shared" si="63"/>
        <v>96.92307692307692</v>
      </c>
      <c r="R47" s="2"/>
      <c r="S47" s="11" t="s">
        <v>8</v>
      </c>
      <c r="T47" s="12">
        <f>((N57-N47)/N57)*100</f>
        <v>7.6923076923076925</v>
      </c>
      <c r="U47" s="12">
        <f t="shared" si="72" ref="U47">((O57-O47)/O57)*100</f>
        <v>0.0</v>
      </c>
      <c r="V47" s="12">
        <f t="shared" si="73" ref="V47">((P57-P47)/P57)*100</f>
        <v>3.1250000000000036</v>
      </c>
      <c r="W47" s="12">
        <f t="shared" si="74" ref="W47">((Q57-Q47)/Q57)*100</f>
        <v>3.07692307692308</v>
      </c>
    </row>
    <row r="48" spans="8:8">
      <c r="A48" s="18" t="s">
        <v>9</v>
      </c>
      <c r="B48" s="18">
        <v>60.0</v>
      </c>
      <c r="C48" s="18">
        <v>63.0</v>
      </c>
      <c r="D48" s="18">
        <v>64.0</v>
      </c>
      <c r="E48" s="18">
        <v>61.0</v>
      </c>
      <c r="G48" s="11" t="s">
        <v>9</v>
      </c>
      <c r="H48" s="12">
        <f t="shared" si="67"/>
        <v>7.6923076923076925</v>
      </c>
      <c r="I48" s="12">
        <f t="shared" si="58"/>
        <v>3.076923076923077</v>
      </c>
      <c r="J48" s="12">
        <f t="shared" si="59"/>
        <v>1.5384615384615385</v>
      </c>
      <c r="K48" s="12">
        <f t="shared" si="60"/>
        <v>6.153846153846154</v>
      </c>
      <c r="M48" s="14" t="s">
        <v>9</v>
      </c>
      <c r="N48" s="12">
        <f t="shared" si="68"/>
        <v>92.3076923076923</v>
      </c>
      <c r="O48" s="12">
        <f t="shared" si="61"/>
        <v>96.92307692307692</v>
      </c>
      <c r="P48" s="12">
        <f t="shared" si="62"/>
        <v>98.46153846153847</v>
      </c>
      <c r="Q48" s="12">
        <f t="shared" si="63"/>
        <v>93.84615384615384</v>
      </c>
      <c r="R48" s="2"/>
      <c r="S48" s="11" t="s">
        <v>9</v>
      </c>
      <c r="T48" s="12">
        <f>((N57-N48)/N57)*100</f>
        <v>7.6923076923076925</v>
      </c>
      <c r="U48" s="12">
        <f t="shared" si="75" ref="U48">((O57-O48)/O57)*100</f>
        <v>0.0</v>
      </c>
      <c r="V48" s="12">
        <f t="shared" si="76" ref="V48">((P57-P48)/P57)*100</f>
        <v>0.0</v>
      </c>
      <c r="W48" s="12">
        <f t="shared" si="77" ref="W48">((Q57-Q48)/Q57)*100</f>
        <v>6.15384615384616</v>
      </c>
    </row>
    <row r="49" spans="8:8">
      <c r="A49" s="18" t="s">
        <v>10</v>
      </c>
      <c r="B49" s="18">
        <v>59.0</v>
      </c>
      <c r="C49" s="18">
        <v>57.0</v>
      </c>
      <c r="D49" s="18">
        <v>59.0</v>
      </c>
      <c r="E49" s="18">
        <v>60.0</v>
      </c>
      <c r="G49" s="11" t="s">
        <v>10</v>
      </c>
      <c r="H49" s="12">
        <f t="shared" si="67"/>
        <v>9.230769230769232</v>
      </c>
      <c r="I49" s="12">
        <f t="shared" si="58"/>
        <v>12.307692307692308</v>
      </c>
      <c r="J49" s="12">
        <f t="shared" si="59"/>
        <v>9.230769230769232</v>
      </c>
      <c r="K49" s="12">
        <f t="shared" si="60"/>
        <v>7.6923076923076925</v>
      </c>
      <c r="M49" s="14" t="s">
        <v>10</v>
      </c>
      <c r="N49" s="12">
        <f t="shared" si="68"/>
        <v>90.76923076923077</v>
      </c>
      <c r="O49" s="12">
        <f t="shared" si="61"/>
        <v>87.6923076923077</v>
      </c>
      <c r="P49" s="12">
        <f t="shared" si="62"/>
        <v>90.76923076923077</v>
      </c>
      <c r="Q49" s="12">
        <f t="shared" si="63"/>
        <v>92.3076923076923</v>
      </c>
      <c r="R49" s="2"/>
      <c r="S49" s="11" t="s">
        <v>10</v>
      </c>
      <c r="T49" s="12">
        <f>((N57-N49)/N57)*100</f>
        <v>9.230769230769226</v>
      </c>
      <c r="U49" s="12">
        <f t="shared" si="78" ref="U49">((O57-O49)/O57)*100</f>
        <v>9.523809523809518</v>
      </c>
      <c r="V49" s="12">
        <f t="shared" si="79" ref="V49">((P57-P49)/P57)*100</f>
        <v>7.8125</v>
      </c>
      <c r="W49" s="12">
        <f t="shared" si="80" ref="W49">((Q57-Q49)/Q57)*100</f>
        <v>7.6923076923076925</v>
      </c>
    </row>
    <row r="50" spans="8:8">
      <c r="A50" s="18" t="s">
        <v>11</v>
      </c>
      <c r="B50" s="18">
        <v>59.0</v>
      </c>
      <c r="C50" s="18">
        <v>56.0</v>
      </c>
      <c r="D50" s="18">
        <v>60.0</v>
      </c>
      <c r="E50" s="18">
        <v>57.0</v>
      </c>
      <c r="G50" s="11" t="s">
        <v>11</v>
      </c>
      <c r="H50" s="12">
        <f t="shared" si="67"/>
        <v>9.230769230769232</v>
      </c>
      <c r="I50" s="12">
        <f t="shared" si="58"/>
        <v>13.846153846153847</v>
      </c>
      <c r="J50" s="12">
        <f t="shared" si="59"/>
        <v>7.6923076923076925</v>
      </c>
      <c r="K50" s="12">
        <f t="shared" si="60"/>
        <v>12.307692307692308</v>
      </c>
      <c r="M50" s="14" t="s">
        <v>11</v>
      </c>
      <c r="N50" s="12">
        <f t="shared" si="68"/>
        <v>90.76923076923077</v>
      </c>
      <c r="O50" s="12">
        <f t="shared" si="61"/>
        <v>86.15384615384616</v>
      </c>
      <c r="P50" s="12">
        <f t="shared" si="62"/>
        <v>92.3076923076923</v>
      </c>
      <c r="Q50" s="12">
        <f t="shared" si="63"/>
        <v>87.6923076923077</v>
      </c>
      <c r="R50" s="2"/>
      <c r="S50" s="11" t="s">
        <v>11</v>
      </c>
      <c r="T50" s="12">
        <f>((N57-N50)/N57)*100</f>
        <v>9.230769230769226</v>
      </c>
      <c r="U50" s="12">
        <f t="shared" si="81" ref="U50">((O57-O50)/O57)*100</f>
        <v>11.1111111111111</v>
      </c>
      <c r="V50" s="12">
        <f t="shared" si="82" ref="V50">((P57-P50)/P57)*100</f>
        <v>6.250000000000007</v>
      </c>
      <c r="W50" s="12">
        <f t="shared" si="83" ref="W50">((Q57-Q50)/Q57)*100</f>
        <v>12.307692307692307</v>
      </c>
    </row>
    <row r="51" spans="8:8">
      <c r="A51" s="18" t="s">
        <v>12</v>
      </c>
      <c r="B51" s="18">
        <v>57.0</v>
      </c>
      <c r="C51" s="18">
        <v>54.0</v>
      </c>
      <c r="D51" s="18">
        <v>53.0</v>
      </c>
      <c r="E51" s="18">
        <v>58.0</v>
      </c>
      <c r="G51" s="11" t="s">
        <v>12</v>
      </c>
      <c r="H51" s="12">
        <f t="shared" si="67"/>
        <v>12.307692307692308</v>
      </c>
      <c r="I51" s="12">
        <f t="shared" si="58"/>
        <v>16.923076923076923</v>
      </c>
      <c r="J51" s="12">
        <f t="shared" si="59"/>
        <v>18.461538461538463</v>
      </c>
      <c r="K51" s="12">
        <f t="shared" si="60"/>
        <v>10.76923076923077</v>
      </c>
      <c r="M51" s="14" t="s">
        <v>12</v>
      </c>
      <c r="N51" s="12">
        <f t="shared" si="68"/>
        <v>87.6923076923077</v>
      </c>
      <c r="O51" s="12">
        <f t="shared" si="61"/>
        <v>83.07692307692308</v>
      </c>
      <c r="P51" s="12">
        <f t="shared" si="62"/>
        <v>81.53846153846153</v>
      </c>
      <c r="Q51" s="12">
        <f t="shared" si="63"/>
        <v>89.23076923076924</v>
      </c>
      <c r="R51" s="2"/>
      <c r="S51" s="11" t="s">
        <v>12</v>
      </c>
      <c r="T51" s="12">
        <f>((N57-N51)/N57)*100</f>
        <v>12.307692307692307</v>
      </c>
      <c r="U51" s="12">
        <f t="shared" si="84" ref="U51">((O57-O51)/O57)*100</f>
        <v>14.28571428571428</v>
      </c>
      <c r="V51" s="12">
        <f t="shared" si="85" ref="V51">((P57-P51)/P57)*100</f>
        <v>17.18750000000001</v>
      </c>
      <c r="W51" s="12">
        <f t="shared" si="86" ref="W51">((Q57-Q51)/Q57)*100</f>
        <v>10.76923076923076</v>
      </c>
    </row>
    <row r="52" spans="8:8">
      <c r="A52" s="18" t="s">
        <v>13</v>
      </c>
      <c r="B52" s="18">
        <v>58.0</v>
      </c>
      <c r="C52" s="18">
        <v>59.0</v>
      </c>
      <c r="D52" s="18">
        <v>55.0</v>
      </c>
      <c r="E52" s="18">
        <v>60.0</v>
      </c>
      <c r="G52" s="11" t="s">
        <v>13</v>
      </c>
      <c r="H52" s="12">
        <f t="shared" si="67"/>
        <v>10.76923076923077</v>
      </c>
      <c r="I52" s="12">
        <f t="shared" si="58"/>
        <v>9.230769230769232</v>
      </c>
      <c r="J52" s="12">
        <f t="shared" si="59"/>
        <v>15.384615384615385</v>
      </c>
      <c r="K52" s="12">
        <f t="shared" si="60"/>
        <v>7.6923076923076925</v>
      </c>
      <c r="M52" s="14" t="s">
        <v>13</v>
      </c>
      <c r="N52" s="12">
        <f t="shared" si="68"/>
        <v>89.23076923076924</v>
      </c>
      <c r="O52" s="12">
        <f t="shared" si="61"/>
        <v>90.76923076923077</v>
      </c>
      <c r="P52" s="12">
        <f t="shared" si="62"/>
        <v>84.61538461538461</v>
      </c>
      <c r="Q52" s="12">
        <f t="shared" si="63"/>
        <v>92.3076923076923</v>
      </c>
      <c r="R52" s="2"/>
      <c r="S52" s="11" t="s">
        <v>13</v>
      </c>
      <c r="T52" s="12">
        <f>((N57-N52)/N57)*100</f>
        <v>10.76923076923076</v>
      </c>
      <c r="U52" s="12">
        <f t="shared" si="87" ref="U52">((O57-O52)/O57)*100</f>
        <v>6.349206349206342</v>
      </c>
      <c r="V52" s="12">
        <f t="shared" si="88" ref="V52">((P57-P52)/P57)*100</f>
        <v>14.062500000000009</v>
      </c>
      <c r="W52" s="12">
        <f t="shared" si="89" ref="W52">((Q57-Q52)/Q57)*100</f>
        <v>7.6923076923076925</v>
      </c>
    </row>
    <row r="53" spans="8:8">
      <c r="A53" s="18" t="s">
        <v>14</v>
      </c>
      <c r="B53" s="18">
        <v>58.0</v>
      </c>
      <c r="C53" s="18">
        <v>57.0</v>
      </c>
      <c r="D53" s="18">
        <v>59.0</v>
      </c>
      <c r="E53" s="18">
        <v>58.0</v>
      </c>
      <c r="G53" s="11" t="s">
        <v>14</v>
      </c>
      <c r="H53" s="12">
        <f t="shared" si="67"/>
        <v>10.76923076923077</v>
      </c>
      <c r="I53" s="12">
        <f t="shared" si="58"/>
        <v>12.307692307692308</v>
      </c>
      <c r="J53" s="12">
        <f t="shared" si="59"/>
        <v>9.230769230769232</v>
      </c>
      <c r="K53" s="12">
        <f t="shared" si="60"/>
        <v>10.76923076923077</v>
      </c>
      <c r="M53" s="14" t="s">
        <v>14</v>
      </c>
      <c r="N53" s="12">
        <f t="shared" si="68"/>
        <v>89.23076923076924</v>
      </c>
      <c r="O53" s="12">
        <f t="shared" si="61"/>
        <v>87.6923076923077</v>
      </c>
      <c r="P53" s="12">
        <f t="shared" si="62"/>
        <v>90.76923076923077</v>
      </c>
      <c r="Q53" s="12">
        <f t="shared" si="63"/>
        <v>89.23076923076924</v>
      </c>
      <c r="R53" s="2"/>
      <c r="S53" s="11" t="s">
        <v>14</v>
      </c>
      <c r="T53" s="12">
        <f>((N57-N53)/N57)*100</f>
        <v>10.76923076923076</v>
      </c>
      <c r="U53" s="12">
        <f t="shared" si="90" ref="U53">((O57-O53)/O57)*100</f>
        <v>9.523809523809518</v>
      </c>
      <c r="V53" s="12">
        <f t="shared" si="91" ref="V53">((P57-P53)/P57)*100</f>
        <v>7.8125</v>
      </c>
      <c r="W53" s="12">
        <f t="shared" si="92" ref="W53">((Q57-Q53)/Q57)*100</f>
        <v>10.76923076923076</v>
      </c>
    </row>
    <row r="54" spans="8:8">
      <c r="A54" s="18" t="s">
        <v>15</v>
      </c>
      <c r="B54" s="18">
        <v>59.0</v>
      </c>
      <c r="C54" s="18">
        <v>56.0</v>
      </c>
      <c r="D54" s="18">
        <v>56.0</v>
      </c>
      <c r="E54" s="18">
        <v>57.0</v>
      </c>
      <c r="G54" s="11" t="s">
        <v>15</v>
      </c>
      <c r="H54" s="12">
        <f t="shared" si="67"/>
        <v>9.230769230769232</v>
      </c>
      <c r="I54" s="12">
        <f t="shared" si="58"/>
        <v>13.846153846153847</v>
      </c>
      <c r="J54" s="12">
        <f t="shared" si="59"/>
        <v>13.846153846153847</v>
      </c>
      <c r="K54" s="12">
        <f t="shared" si="60"/>
        <v>12.307692307692308</v>
      </c>
      <c r="M54" s="14" t="s">
        <v>15</v>
      </c>
      <c r="N54" s="12">
        <f t="shared" si="68"/>
        <v>90.76923076923077</v>
      </c>
      <c r="O54" s="12">
        <f t="shared" si="61"/>
        <v>86.15384615384616</v>
      </c>
      <c r="P54" s="12">
        <f t="shared" si="62"/>
        <v>86.15384615384616</v>
      </c>
      <c r="Q54" s="12">
        <f t="shared" si="63"/>
        <v>87.6923076923077</v>
      </c>
      <c r="R54" s="2"/>
      <c r="S54" s="11" t="s">
        <v>15</v>
      </c>
      <c r="T54" s="12">
        <f>((N57-N54)/N57)*100</f>
        <v>9.230769230769226</v>
      </c>
      <c r="U54" s="12">
        <f t="shared" si="93" ref="U54">((O57-O54)/O57)*100</f>
        <v>11.1111111111111</v>
      </c>
      <c r="V54" s="12">
        <f t="shared" si="94" ref="V54">((P57-P54)/P57)*100</f>
        <v>12.499999999999998</v>
      </c>
      <c r="W54" s="12">
        <f t="shared" si="95" ref="W54">((Q57-Q54)/Q57)*100</f>
        <v>12.307692307692307</v>
      </c>
    </row>
    <row r="55" spans="8:8">
      <c r="A55" s="18" t="s">
        <v>16</v>
      </c>
      <c r="B55" s="18">
        <v>58.0</v>
      </c>
      <c r="C55" s="18">
        <v>59.0</v>
      </c>
      <c r="D55" s="18">
        <v>56.0</v>
      </c>
      <c r="E55" s="18">
        <v>52.0</v>
      </c>
      <c r="G55" s="11" t="s">
        <v>16</v>
      </c>
      <c r="H55" s="12">
        <f t="shared" si="67"/>
        <v>10.76923076923077</v>
      </c>
      <c r="I55" s="12">
        <f t="shared" si="58"/>
        <v>9.230769230769232</v>
      </c>
      <c r="J55" s="12">
        <f t="shared" si="59"/>
        <v>13.846153846153847</v>
      </c>
      <c r="K55" s="12">
        <f t="shared" si="60"/>
        <v>20.0</v>
      </c>
      <c r="M55" s="14" t="s">
        <v>16</v>
      </c>
      <c r="N55" s="12">
        <f t="shared" si="68"/>
        <v>89.23076923076924</v>
      </c>
      <c r="O55" s="12">
        <f t="shared" si="61"/>
        <v>90.76923076923077</v>
      </c>
      <c r="P55" s="12">
        <f t="shared" si="62"/>
        <v>86.15384615384616</v>
      </c>
      <c r="Q55" s="12">
        <f t="shared" si="63"/>
        <v>80.0</v>
      </c>
      <c r="R55" s="2"/>
      <c r="S55" s="11" t="s">
        <v>16</v>
      </c>
      <c r="T55" s="12">
        <f>((N57-N55)/N57)*100</f>
        <v>10.76923076923076</v>
      </c>
      <c r="U55" s="12">
        <f t="shared" si="96" ref="U55">((O57-O55)/O57)*100</f>
        <v>6.349206349206342</v>
      </c>
      <c r="V55" s="12">
        <f t="shared" si="97" ref="V55">((P57-P55)/P57)*100</f>
        <v>12.499999999999998</v>
      </c>
      <c r="W55" s="12">
        <f t="shared" si="98" ref="W55">((Q57-Q55)/Q57)*100</f>
        <v>20.0</v>
      </c>
    </row>
    <row r="56" spans="8:8">
      <c r="A56" s="18" t="s">
        <v>17</v>
      </c>
      <c r="B56" s="18">
        <v>60.0</v>
      </c>
      <c r="C56" s="18">
        <v>60.0</v>
      </c>
      <c r="D56" s="18">
        <v>60.0</v>
      </c>
      <c r="E56" s="18">
        <v>57.0</v>
      </c>
      <c r="G56" s="11" t="s">
        <v>17</v>
      </c>
      <c r="H56" s="12">
        <f t="shared" si="67"/>
        <v>7.6923076923076925</v>
      </c>
      <c r="I56" s="12">
        <f t="shared" si="58"/>
        <v>7.6923076923076925</v>
      </c>
      <c r="J56" s="12">
        <f t="shared" si="59"/>
        <v>7.6923076923076925</v>
      </c>
      <c r="K56" s="12">
        <f t="shared" si="60"/>
        <v>12.307692307692308</v>
      </c>
      <c r="M56" s="19" t="s">
        <v>17</v>
      </c>
      <c r="N56" s="12">
        <f t="shared" si="68"/>
        <v>92.3076923076923</v>
      </c>
      <c r="O56" s="12">
        <f t="shared" si="61"/>
        <v>92.3076923076923</v>
      </c>
      <c r="P56" s="12">
        <f t="shared" si="62"/>
        <v>92.3076923076923</v>
      </c>
      <c r="Q56" s="12">
        <f t="shared" si="63"/>
        <v>87.6923076923077</v>
      </c>
      <c r="R56" s="2"/>
      <c r="S56" s="11" t="s">
        <v>17</v>
      </c>
      <c r="T56" s="12">
        <f>((N57-N56)/N57)*100</f>
        <v>7.6923076923076925</v>
      </c>
      <c r="U56" s="12">
        <f t="shared" si="99" ref="U56">((O57-O56)/O57)*100</f>
        <v>4.761904761904759</v>
      </c>
      <c r="V56" s="12">
        <f t="shared" si="100" ref="V56">((P57-P56)/P57)*100</f>
        <v>6.250000000000007</v>
      </c>
      <c r="W56" s="12">
        <f t="shared" si="101" ref="W56">((Q57-Q56)/Q57)*100</f>
        <v>12.307692307692307</v>
      </c>
    </row>
    <row r="57" spans="8:8">
      <c r="A57" s="18" t="s">
        <v>18</v>
      </c>
      <c r="B57" s="18">
        <v>65.0</v>
      </c>
      <c r="C57" s="18">
        <v>63.0</v>
      </c>
      <c r="D57" s="18">
        <v>64.0</v>
      </c>
      <c r="E57" s="18">
        <v>65.0</v>
      </c>
      <c r="G57" s="11" t="s">
        <v>18</v>
      </c>
      <c r="H57" s="12">
        <f t="shared" si="67"/>
        <v>0.0</v>
      </c>
      <c r="I57" s="12">
        <f t="shared" si="58"/>
        <v>3.076923076923077</v>
      </c>
      <c r="J57" s="12">
        <f t="shared" si="59"/>
        <v>1.5384615384615385</v>
      </c>
      <c r="K57" s="12">
        <f t="shared" si="60"/>
        <v>0.0</v>
      </c>
      <c r="M57" s="11" t="s">
        <v>18</v>
      </c>
      <c r="N57" s="12">
        <f t="shared" si="68"/>
        <v>100.0</v>
      </c>
      <c r="O57" s="12">
        <f t="shared" si="61"/>
        <v>96.92307692307692</v>
      </c>
      <c r="P57" s="12">
        <f t="shared" si="62"/>
        <v>98.46153846153847</v>
      </c>
      <c r="Q57" s="12">
        <f t="shared" si="63"/>
        <v>100.0</v>
      </c>
      <c r="R57" s="2"/>
    </row>
    <row r="58" spans="8:8">
      <c r="R58" s="2"/>
    </row>
    <row r="59" spans="8:8">
      <c r="A59" s="5" t="s">
        <v>35</v>
      </c>
      <c r="G59" s="5" t="s">
        <v>43</v>
      </c>
      <c r="M59" s="5" t="s">
        <v>39</v>
      </c>
      <c r="R59" s="2"/>
      <c r="S59" s="5" t="s">
        <v>20</v>
      </c>
    </row>
    <row r="60" spans="8:8">
      <c r="A60" t="s">
        <v>23</v>
      </c>
      <c r="G60" t="s">
        <v>23</v>
      </c>
      <c r="M60" t="s">
        <v>23</v>
      </c>
      <c r="R60" s="2"/>
      <c r="S60" t="s">
        <v>23</v>
      </c>
    </row>
    <row r="61" spans="8:8">
      <c r="A61" s="6" t="s">
        <v>0</v>
      </c>
      <c r="B61" s="20" t="s">
        <v>36</v>
      </c>
      <c r="C61" s="21"/>
      <c r="D61" s="21"/>
      <c r="E61" s="22"/>
      <c r="G61" s="6" t="s">
        <v>0</v>
      </c>
      <c r="H61" s="7" t="s">
        <v>44</v>
      </c>
      <c r="I61" s="7"/>
      <c r="J61" s="7"/>
      <c r="K61" s="7"/>
      <c r="M61" s="6" t="s">
        <v>0</v>
      </c>
      <c r="N61" s="7" t="s">
        <v>40</v>
      </c>
      <c r="O61" s="7"/>
      <c r="P61" s="7"/>
      <c r="Q61" s="7"/>
      <c r="R61" s="2"/>
      <c r="S61" s="6" t="s">
        <v>0</v>
      </c>
      <c r="T61" s="7" t="s">
        <v>41</v>
      </c>
      <c r="U61" s="7"/>
      <c r="V61" s="7"/>
      <c r="W61" s="7"/>
    </row>
    <row r="62" spans="8:8">
      <c r="A62" s="8"/>
      <c r="B62" s="9" t="s">
        <v>1</v>
      </c>
      <c r="C62" s="9" t="s">
        <v>2</v>
      </c>
      <c r="D62" s="9" t="s">
        <v>3</v>
      </c>
      <c r="E62" s="9" t="s">
        <v>4</v>
      </c>
      <c r="G62" s="8"/>
      <c r="H62" s="9" t="s">
        <v>1</v>
      </c>
      <c r="I62" s="9" t="s">
        <v>2</v>
      </c>
      <c r="J62" s="9" t="s">
        <v>3</v>
      </c>
      <c r="K62" s="9" t="s">
        <v>4</v>
      </c>
      <c r="M62" s="8"/>
      <c r="N62" s="9" t="s">
        <v>1</v>
      </c>
      <c r="O62" s="9" t="s">
        <v>2</v>
      </c>
      <c r="P62" s="9" t="s">
        <v>3</v>
      </c>
      <c r="Q62" s="9" t="s">
        <v>4</v>
      </c>
      <c r="R62" s="2"/>
      <c r="S62" s="8"/>
      <c r="T62" s="9" t="s">
        <v>1</v>
      </c>
      <c r="U62" s="9" t="s">
        <v>2</v>
      </c>
      <c r="V62" s="9" t="s">
        <v>3</v>
      </c>
      <c r="W62" s="9" t="s">
        <v>4</v>
      </c>
    </row>
    <row r="63" spans="8:8">
      <c r="A63" s="11" t="s">
        <v>6</v>
      </c>
      <c r="B63" s="11">
        <v>62.0</v>
      </c>
      <c r="C63" s="11">
        <v>60.0</v>
      </c>
      <c r="D63" s="11">
        <v>59.0</v>
      </c>
      <c r="E63" s="11">
        <v>60.0</v>
      </c>
      <c r="G63" s="11" t="s">
        <v>6</v>
      </c>
      <c r="H63" s="12">
        <f>((65-B63)/65)*100</f>
        <v>4.615384615384616</v>
      </c>
      <c r="I63" s="12">
        <f t="shared" si="102" ref="I63:I75">((65-C63)/65)*100</f>
        <v>7.6923076923076925</v>
      </c>
      <c r="J63" s="12">
        <f t="shared" si="103" ref="J63:J75">((65-D63)/65)*100</f>
        <v>9.230769230769232</v>
      </c>
      <c r="K63" s="12">
        <f t="shared" si="104" ref="K63:K75">((65-E63)/65)*100</f>
        <v>7.6923076923076925</v>
      </c>
      <c r="M63" s="11" t="s">
        <v>6</v>
      </c>
      <c r="N63" s="12">
        <f>(B63/65)*100</f>
        <v>95.38461538461539</v>
      </c>
      <c r="O63" s="12">
        <f t="shared" si="105" ref="O63:O75">(C63/65)*100</f>
        <v>92.3076923076923</v>
      </c>
      <c r="P63" s="12">
        <f t="shared" si="106" ref="P63:P75">(D63/65)*100</f>
        <v>90.76923076923077</v>
      </c>
      <c r="Q63" s="12">
        <f t="shared" si="107" ref="Q63:Q75">(E63/65)*100</f>
        <v>92.3076923076923</v>
      </c>
      <c r="R63" s="2"/>
      <c r="S63" s="11" t="s">
        <v>6</v>
      </c>
      <c r="T63" s="12">
        <f>((N75-N63)/N75)*100</f>
        <v>3.1250000000000036</v>
      </c>
      <c r="U63" s="12">
        <f t="shared" si="108" ref="U63">((O75-O63)/O75)*100</f>
        <v>4.761904761904759</v>
      </c>
      <c r="V63" s="12">
        <f t="shared" si="109" ref="V63">((P75-P63)/P75)*100</f>
        <v>7.8125</v>
      </c>
      <c r="W63" s="12">
        <f t="shared" si="110" ref="W63">((Q75-Q63)/Q75)*100</f>
        <v>7.6923076923076925</v>
      </c>
    </row>
    <row r="64" spans="8:8">
      <c r="A64" s="11" t="s">
        <v>7</v>
      </c>
      <c r="B64" s="11">
        <v>61.0</v>
      </c>
      <c r="C64" s="11">
        <v>60.0</v>
      </c>
      <c r="D64" s="11">
        <v>63.0</v>
      </c>
      <c r="E64" s="11">
        <v>61.0</v>
      </c>
      <c r="G64" s="11" t="s">
        <v>7</v>
      </c>
      <c r="H64" s="12">
        <f t="shared" si="111" ref="H64:H75">((65-B64)/65)*100</f>
        <v>6.153846153846154</v>
      </c>
      <c r="I64" s="12">
        <f t="shared" si="102"/>
        <v>7.6923076923076925</v>
      </c>
      <c r="J64" s="12">
        <f t="shared" si="103"/>
        <v>3.076923076923077</v>
      </c>
      <c r="K64" s="12">
        <f t="shared" si="104"/>
        <v>6.153846153846154</v>
      </c>
      <c r="M64" s="11" t="s">
        <v>7</v>
      </c>
      <c r="N64" s="12">
        <f t="shared" si="112" ref="N64:N75">(B64/65)*100</f>
        <v>93.84615384615384</v>
      </c>
      <c r="O64" s="12">
        <f t="shared" si="105"/>
        <v>92.3076923076923</v>
      </c>
      <c r="P64" s="12">
        <f t="shared" si="106"/>
        <v>96.92307692307692</v>
      </c>
      <c r="Q64" s="12">
        <f t="shared" si="107"/>
        <v>93.84615384615384</v>
      </c>
      <c r="R64" s="2"/>
      <c r="S64" s="11" t="s">
        <v>7</v>
      </c>
      <c r="T64" s="12">
        <f>((N75-N64)/N75)*100</f>
        <v>4.6875000000000115</v>
      </c>
      <c r="U64" s="12">
        <f t="shared" si="113" ref="U64">((O75-O64)/O75)*100</f>
        <v>4.761904761904759</v>
      </c>
      <c r="V64" s="12">
        <f t="shared" si="114" ref="V64">((P75-P64)/P75)*100</f>
        <v>1.5625000000000087</v>
      </c>
      <c r="W64" s="12">
        <f t="shared" si="115" ref="W64">((Q75-Q64)/Q75)*100</f>
        <v>6.15384615384616</v>
      </c>
    </row>
    <row r="65" spans="8:8">
      <c r="A65" s="11" t="s">
        <v>8</v>
      </c>
      <c r="B65" s="11">
        <v>59.0</v>
      </c>
      <c r="C65" s="11">
        <v>61.0</v>
      </c>
      <c r="D65" s="11">
        <v>60.0</v>
      </c>
      <c r="E65" s="11">
        <v>61.0</v>
      </c>
      <c r="G65" s="11" t="s">
        <v>8</v>
      </c>
      <c r="H65" s="12">
        <f t="shared" si="111"/>
        <v>9.230769230769232</v>
      </c>
      <c r="I65" s="12">
        <f t="shared" si="102"/>
        <v>6.153846153846154</v>
      </c>
      <c r="J65" s="12">
        <f t="shared" si="103"/>
        <v>7.6923076923076925</v>
      </c>
      <c r="K65" s="12">
        <f t="shared" si="104"/>
        <v>6.153846153846154</v>
      </c>
      <c r="M65" s="11" t="s">
        <v>8</v>
      </c>
      <c r="N65" s="12">
        <f t="shared" si="112"/>
        <v>90.76923076923077</v>
      </c>
      <c r="O65" s="12">
        <f t="shared" si="105"/>
        <v>93.84615384615384</v>
      </c>
      <c r="P65" s="12">
        <f t="shared" si="106"/>
        <v>92.3076923076923</v>
      </c>
      <c r="Q65" s="12">
        <f t="shared" si="107"/>
        <v>93.84615384615384</v>
      </c>
      <c r="R65" s="2"/>
      <c r="S65" s="11" t="s">
        <v>8</v>
      </c>
      <c r="T65" s="12">
        <f>((N75-N65)/N75)*100</f>
        <v>7.8125</v>
      </c>
      <c r="U65" s="12">
        <f t="shared" si="116" ref="U65">((O75-O65)/O75)*100</f>
        <v>3.174603174603178</v>
      </c>
      <c r="V65" s="12">
        <f t="shared" si="117" ref="V65">((P75-P65)/P75)*100</f>
        <v>6.250000000000007</v>
      </c>
      <c r="W65" s="12">
        <f t="shared" si="118" ref="W65">((Q75-Q65)/Q75)*100</f>
        <v>6.15384615384616</v>
      </c>
    </row>
    <row r="66" spans="8:8">
      <c r="A66" s="11" t="s">
        <v>9</v>
      </c>
      <c r="B66" s="11">
        <v>60.0</v>
      </c>
      <c r="C66" s="11">
        <v>62.0</v>
      </c>
      <c r="D66" s="11">
        <v>58.0</v>
      </c>
      <c r="E66" s="11">
        <v>60.0</v>
      </c>
      <c r="G66" s="11" t="s">
        <v>9</v>
      </c>
      <c r="H66" s="12">
        <f t="shared" si="111"/>
        <v>7.6923076923076925</v>
      </c>
      <c r="I66" s="12">
        <f t="shared" si="102"/>
        <v>4.615384615384616</v>
      </c>
      <c r="J66" s="12">
        <f t="shared" si="103"/>
        <v>10.76923076923077</v>
      </c>
      <c r="K66" s="12">
        <f t="shared" si="104"/>
        <v>7.6923076923076925</v>
      </c>
      <c r="M66" s="11" t="s">
        <v>9</v>
      </c>
      <c r="N66" s="12">
        <f t="shared" si="112"/>
        <v>92.3076923076923</v>
      </c>
      <c r="O66" s="12">
        <f t="shared" si="105"/>
        <v>95.38461538461539</v>
      </c>
      <c r="P66" s="12">
        <f t="shared" si="106"/>
        <v>89.23076923076924</v>
      </c>
      <c r="Q66" s="12">
        <f t="shared" si="107"/>
        <v>92.3076923076923</v>
      </c>
      <c r="R66" s="2"/>
      <c r="S66" s="11" t="s">
        <v>9</v>
      </c>
      <c r="T66" s="12">
        <f>((N75-N66)/N75)*100</f>
        <v>6.250000000000007</v>
      </c>
      <c r="U66" s="12">
        <f t="shared" si="119" ref="U66">((O75-O66)/O75)*100</f>
        <v>1.5873015873015817</v>
      </c>
      <c r="V66" s="12">
        <f t="shared" si="120" ref="V66">((P75-P66)/P75)*100</f>
        <v>9.374999999999995</v>
      </c>
      <c r="W66" s="12">
        <f t="shared" si="121" ref="W66">((Q75-Q66)/Q75)*100</f>
        <v>7.6923076923076925</v>
      </c>
    </row>
    <row r="67" spans="8:8">
      <c r="A67" s="11" t="s">
        <v>10</v>
      </c>
      <c r="B67" s="11">
        <v>59.0</v>
      </c>
      <c r="C67" s="11">
        <v>57.0</v>
      </c>
      <c r="D67" s="11">
        <v>59.0</v>
      </c>
      <c r="E67" s="11">
        <v>57.0</v>
      </c>
      <c r="G67" s="11" t="s">
        <v>10</v>
      </c>
      <c r="H67" s="12">
        <f t="shared" si="111"/>
        <v>9.230769230769232</v>
      </c>
      <c r="I67" s="12">
        <f t="shared" si="102"/>
        <v>12.307692307692308</v>
      </c>
      <c r="J67" s="12">
        <f t="shared" si="103"/>
        <v>9.230769230769232</v>
      </c>
      <c r="K67" s="12">
        <f t="shared" si="104"/>
        <v>12.307692307692308</v>
      </c>
      <c r="M67" s="11" t="s">
        <v>10</v>
      </c>
      <c r="N67" s="12">
        <f t="shared" si="112"/>
        <v>90.76923076923077</v>
      </c>
      <c r="O67" s="12">
        <f t="shared" si="105"/>
        <v>87.6923076923077</v>
      </c>
      <c r="P67" s="12">
        <f t="shared" si="106"/>
        <v>90.76923076923077</v>
      </c>
      <c r="Q67" s="12">
        <f t="shared" si="107"/>
        <v>87.6923076923077</v>
      </c>
      <c r="R67" s="2"/>
      <c r="S67" s="11" t="s">
        <v>10</v>
      </c>
      <c r="T67" s="12">
        <f>((N75-N67)/N75)*100</f>
        <v>7.8125</v>
      </c>
      <c r="U67" s="12">
        <f t="shared" si="122" ref="U67">((O75-O67)/O75)*100</f>
        <v>9.523809523809518</v>
      </c>
      <c r="V67" s="12">
        <f t="shared" si="123" ref="V67">((P75-P67)/P75)*100</f>
        <v>7.8125</v>
      </c>
      <c r="W67" s="12">
        <f t="shared" si="124" ref="W67">((Q75-Q67)/Q75)*100</f>
        <v>12.307692307692307</v>
      </c>
    </row>
    <row r="68" spans="8:8">
      <c r="A68" s="11" t="s">
        <v>11</v>
      </c>
      <c r="B68" s="11">
        <v>58.0</v>
      </c>
      <c r="C68" s="11">
        <v>56.0</v>
      </c>
      <c r="D68" s="11">
        <v>59.0</v>
      </c>
      <c r="E68" s="11">
        <v>55.0</v>
      </c>
      <c r="G68" s="11" t="s">
        <v>11</v>
      </c>
      <c r="H68" s="12">
        <f t="shared" si="111"/>
        <v>10.76923076923077</v>
      </c>
      <c r="I68" s="12">
        <f t="shared" si="102"/>
        <v>13.846153846153847</v>
      </c>
      <c r="J68" s="12">
        <f t="shared" si="103"/>
        <v>9.230769230769232</v>
      </c>
      <c r="K68" s="12">
        <f t="shared" si="104"/>
        <v>15.384615384615385</v>
      </c>
      <c r="M68" s="11" t="s">
        <v>11</v>
      </c>
      <c r="N68" s="12">
        <f t="shared" si="112"/>
        <v>89.23076923076924</v>
      </c>
      <c r="O68" s="12">
        <f t="shared" si="105"/>
        <v>86.15384615384616</v>
      </c>
      <c r="P68" s="12">
        <f t="shared" si="106"/>
        <v>90.76923076923077</v>
      </c>
      <c r="Q68" s="12">
        <f t="shared" si="107"/>
        <v>84.61538461538461</v>
      </c>
      <c r="R68" s="2"/>
      <c r="S68" s="11" t="s">
        <v>11</v>
      </c>
      <c r="T68" s="12">
        <f>((N75-N68)/N75)*100</f>
        <v>9.374999999999995</v>
      </c>
      <c r="U68" s="12">
        <f t="shared" si="125" ref="U68">((O75-O68)/O75)*100</f>
        <v>11.1111111111111</v>
      </c>
      <c r="V68" s="12">
        <f t="shared" si="126" ref="V68">((P75-P68)/P75)*100</f>
        <v>7.8125</v>
      </c>
      <c r="W68" s="12">
        <f t="shared" si="127" ref="W68">((Q75-Q68)/Q75)*100</f>
        <v>15.384615384615385</v>
      </c>
    </row>
    <row r="69" spans="8:8">
      <c r="A69" s="11" t="s">
        <v>12</v>
      </c>
      <c r="B69" s="11">
        <v>56.0</v>
      </c>
      <c r="C69" s="11">
        <v>50.0</v>
      </c>
      <c r="D69" s="11">
        <v>51.0</v>
      </c>
      <c r="E69" s="11">
        <v>56.0</v>
      </c>
      <c r="G69" s="11" t="s">
        <v>12</v>
      </c>
      <c r="H69" s="12">
        <f t="shared" si="111"/>
        <v>13.846153846153847</v>
      </c>
      <c r="I69" s="12">
        <f t="shared" si="102"/>
        <v>23.076923076923077</v>
      </c>
      <c r="J69" s="12">
        <f t="shared" si="103"/>
        <v>21.53846153846154</v>
      </c>
      <c r="K69" s="12">
        <f t="shared" si="104"/>
        <v>13.846153846153847</v>
      </c>
      <c r="M69" s="11" t="s">
        <v>12</v>
      </c>
      <c r="N69" s="12">
        <f t="shared" si="112"/>
        <v>86.15384615384616</v>
      </c>
      <c r="O69" s="12">
        <f t="shared" si="105"/>
        <v>76.92307692307693</v>
      </c>
      <c r="P69" s="12">
        <f t="shared" si="106"/>
        <v>78.46153846153847</v>
      </c>
      <c r="Q69" s="12">
        <f t="shared" si="107"/>
        <v>86.15384615384616</v>
      </c>
      <c r="R69" s="2"/>
      <c r="S69" s="11" t="s">
        <v>12</v>
      </c>
      <c r="T69" s="12">
        <f>((N75-N69)/N75)*100</f>
        <v>12.499999999999998</v>
      </c>
      <c r="U69" s="12">
        <f t="shared" si="128" ref="U69">((O75-O69)/O75)*100</f>
        <v>20.63492063492062</v>
      </c>
      <c r="V69" s="12">
        <f t="shared" si="129" ref="V69">((P75-P69)/P75)*100</f>
        <v>20.3125</v>
      </c>
      <c r="W69" s="12">
        <f t="shared" si="130" ref="W69">((Q75-Q69)/Q75)*100</f>
        <v>13.846153846153838</v>
      </c>
    </row>
    <row r="70" spans="8:8">
      <c r="A70" s="11" t="s">
        <v>13</v>
      </c>
      <c r="B70" s="11">
        <v>56.0</v>
      </c>
      <c r="C70" s="11">
        <v>57.0</v>
      </c>
      <c r="D70" s="11">
        <v>55.0</v>
      </c>
      <c r="E70" s="11">
        <v>57.0</v>
      </c>
      <c r="G70" s="11" t="s">
        <v>13</v>
      </c>
      <c r="H70" s="12">
        <f t="shared" si="111"/>
        <v>13.846153846153847</v>
      </c>
      <c r="I70" s="12">
        <f t="shared" si="102"/>
        <v>12.307692307692308</v>
      </c>
      <c r="J70" s="12">
        <f t="shared" si="103"/>
        <v>15.384615384615385</v>
      </c>
      <c r="K70" s="12">
        <f t="shared" si="104"/>
        <v>12.307692307692308</v>
      </c>
      <c r="M70" s="11" t="s">
        <v>13</v>
      </c>
      <c r="N70" s="12">
        <f t="shared" si="112"/>
        <v>86.15384615384616</v>
      </c>
      <c r="O70" s="12">
        <f t="shared" si="105"/>
        <v>87.6923076923077</v>
      </c>
      <c r="P70" s="12">
        <f t="shared" si="106"/>
        <v>84.61538461538461</v>
      </c>
      <c r="Q70" s="12">
        <f t="shared" si="107"/>
        <v>87.6923076923077</v>
      </c>
      <c r="R70" s="2"/>
      <c r="S70" s="11" t="s">
        <v>13</v>
      </c>
      <c r="T70" s="12">
        <f>((N75-N70)/N75)*100</f>
        <v>12.499999999999998</v>
      </c>
      <c r="U70" s="12">
        <f t="shared" si="131" ref="U70">((O75-O70)/O75)*100</f>
        <v>9.523809523809518</v>
      </c>
      <c r="V70" s="12">
        <f t="shared" si="132" ref="V70">((P75-P70)/P75)*100</f>
        <v>14.062500000000009</v>
      </c>
      <c r="W70" s="12">
        <f t="shared" si="133" ref="W70">((Q75-Q70)/Q75)*100</f>
        <v>12.307692307692307</v>
      </c>
    </row>
    <row r="71" spans="8:8">
      <c r="A71" s="11" t="s">
        <v>14</v>
      </c>
      <c r="B71" s="11">
        <v>58.0</v>
      </c>
      <c r="C71" s="11">
        <v>57.0</v>
      </c>
      <c r="D71" s="11">
        <v>59.0</v>
      </c>
      <c r="E71" s="11">
        <v>58.0</v>
      </c>
      <c r="G71" s="11" t="s">
        <v>14</v>
      </c>
      <c r="H71" s="12">
        <f t="shared" si="111"/>
        <v>10.76923076923077</v>
      </c>
      <c r="I71" s="12">
        <f t="shared" si="102"/>
        <v>12.307692307692308</v>
      </c>
      <c r="J71" s="12">
        <f t="shared" si="103"/>
        <v>9.230769230769232</v>
      </c>
      <c r="K71" s="12">
        <f t="shared" si="104"/>
        <v>10.76923076923077</v>
      </c>
      <c r="M71" s="11" t="s">
        <v>14</v>
      </c>
      <c r="N71" s="12">
        <f t="shared" si="112"/>
        <v>89.23076923076924</v>
      </c>
      <c r="O71" s="12">
        <f t="shared" si="105"/>
        <v>87.6923076923077</v>
      </c>
      <c r="P71" s="12">
        <f t="shared" si="106"/>
        <v>90.76923076923077</v>
      </c>
      <c r="Q71" s="12">
        <f t="shared" si="107"/>
        <v>89.23076923076924</v>
      </c>
      <c r="R71" s="2"/>
      <c r="S71" s="11" t="s">
        <v>14</v>
      </c>
      <c r="T71" s="12">
        <f>((N75-N71)/N75)*100</f>
        <v>9.374999999999995</v>
      </c>
      <c r="U71" s="12">
        <f t="shared" si="134" ref="U71">((O75-O71)/O75)*100</f>
        <v>9.523809523809518</v>
      </c>
      <c r="V71" s="12">
        <f t="shared" si="135" ref="V71">((P75-P71)/P75)*100</f>
        <v>7.8125</v>
      </c>
      <c r="W71" s="12">
        <f t="shared" si="136" ref="W71">((Q75-Q71)/Q75)*100</f>
        <v>10.76923076923076</v>
      </c>
    </row>
    <row r="72" spans="8:8">
      <c r="A72" s="11" t="s">
        <v>15</v>
      </c>
      <c r="B72" s="11">
        <v>59.0</v>
      </c>
      <c r="C72" s="11">
        <v>56.0</v>
      </c>
      <c r="D72" s="11">
        <v>56.0</v>
      </c>
      <c r="E72" s="11">
        <v>56.0</v>
      </c>
      <c r="G72" s="11" t="s">
        <v>15</v>
      </c>
      <c r="H72" s="12">
        <f t="shared" si="111"/>
        <v>9.230769230769232</v>
      </c>
      <c r="I72" s="12">
        <f t="shared" si="102"/>
        <v>13.846153846153847</v>
      </c>
      <c r="J72" s="12">
        <f t="shared" si="103"/>
        <v>13.846153846153847</v>
      </c>
      <c r="K72" s="12">
        <f t="shared" si="104"/>
        <v>13.846153846153847</v>
      </c>
      <c r="M72" s="11" t="s">
        <v>15</v>
      </c>
      <c r="N72" s="12">
        <f t="shared" si="112"/>
        <v>90.76923076923077</v>
      </c>
      <c r="O72" s="12">
        <f t="shared" si="105"/>
        <v>86.15384615384616</v>
      </c>
      <c r="P72" s="12">
        <f t="shared" si="106"/>
        <v>86.15384615384616</v>
      </c>
      <c r="Q72" s="12">
        <f t="shared" si="107"/>
        <v>86.15384615384616</v>
      </c>
      <c r="R72" s="2"/>
      <c r="S72" s="11" t="s">
        <v>15</v>
      </c>
      <c r="T72" s="12">
        <f>((N75-N72)/N75)*100</f>
        <v>7.8125</v>
      </c>
      <c r="U72" s="12">
        <f t="shared" si="137" ref="U72">((O75-O72)/O75)*100</f>
        <v>11.1111111111111</v>
      </c>
      <c r="V72" s="12">
        <f t="shared" si="138" ref="V72">((P75-P72)/P75)*100</f>
        <v>12.499999999999998</v>
      </c>
      <c r="W72" s="12">
        <f t="shared" si="139" ref="W72">((Q75-Q72)/Q75)*100</f>
        <v>13.846153846153838</v>
      </c>
    </row>
    <row r="73" spans="8:8">
      <c r="A73" s="11" t="s">
        <v>16</v>
      </c>
      <c r="B73" s="11">
        <v>58.0</v>
      </c>
      <c r="C73" s="11">
        <v>59.0</v>
      </c>
      <c r="D73" s="11">
        <v>56.0</v>
      </c>
      <c r="E73" s="11">
        <v>52.0</v>
      </c>
      <c r="G73" s="11" t="s">
        <v>16</v>
      </c>
      <c r="H73" s="12">
        <f t="shared" si="111"/>
        <v>10.76923076923077</v>
      </c>
      <c r="I73" s="12">
        <f t="shared" si="102"/>
        <v>9.230769230769232</v>
      </c>
      <c r="J73" s="12">
        <f t="shared" si="103"/>
        <v>13.846153846153847</v>
      </c>
      <c r="K73" s="12">
        <f t="shared" si="104"/>
        <v>20.0</v>
      </c>
      <c r="M73" s="11" t="s">
        <v>16</v>
      </c>
      <c r="N73" s="12">
        <f t="shared" si="112"/>
        <v>89.23076923076924</v>
      </c>
      <c r="O73" s="12">
        <f t="shared" si="105"/>
        <v>90.76923076923077</v>
      </c>
      <c r="P73" s="12">
        <f t="shared" si="106"/>
        <v>86.15384615384616</v>
      </c>
      <c r="Q73" s="12">
        <f t="shared" si="107"/>
        <v>80.0</v>
      </c>
      <c r="R73" s="2"/>
      <c r="S73" s="11" t="s">
        <v>16</v>
      </c>
      <c r="T73" s="12">
        <f>((N75-N73)/N75)*100</f>
        <v>9.374999999999995</v>
      </c>
      <c r="U73" s="12">
        <f t="shared" si="140" ref="U73">((O75-O73)/O75)*100</f>
        <v>6.349206349206342</v>
      </c>
      <c r="V73" s="12">
        <f t="shared" si="141" ref="V73">((P75-P73)/P75)*100</f>
        <v>12.499999999999998</v>
      </c>
      <c r="W73" s="12">
        <f t="shared" si="142" ref="W73">((Q75-Q73)/Q75)*100</f>
        <v>20.0</v>
      </c>
    </row>
    <row r="74" spans="8:8">
      <c r="A74" s="11" t="s">
        <v>17</v>
      </c>
      <c r="B74" s="11">
        <v>53.0</v>
      </c>
      <c r="C74" s="11">
        <v>58.0</v>
      </c>
      <c r="D74" s="11">
        <v>59.0</v>
      </c>
      <c r="E74" s="11">
        <v>57.0</v>
      </c>
      <c r="G74" s="11" t="s">
        <v>17</v>
      </c>
      <c r="H74" s="12">
        <f t="shared" si="111"/>
        <v>18.461538461538463</v>
      </c>
      <c r="I74" s="12">
        <f t="shared" si="102"/>
        <v>10.76923076923077</v>
      </c>
      <c r="J74" s="12">
        <f t="shared" si="103"/>
        <v>9.230769230769232</v>
      </c>
      <c r="K74" s="12">
        <f t="shared" si="104"/>
        <v>12.307692307692308</v>
      </c>
      <c r="M74" s="19" t="s">
        <v>17</v>
      </c>
      <c r="N74" s="12">
        <f t="shared" si="112"/>
        <v>81.53846153846153</v>
      </c>
      <c r="O74" s="12">
        <f t="shared" si="105"/>
        <v>89.23076923076924</v>
      </c>
      <c r="P74" s="12">
        <f t="shared" si="106"/>
        <v>90.76923076923077</v>
      </c>
      <c r="Q74" s="12">
        <f t="shared" si="107"/>
        <v>87.6923076923077</v>
      </c>
      <c r="R74" s="2"/>
      <c r="S74" s="11" t="s">
        <v>17</v>
      </c>
      <c r="T74" s="12">
        <f>((N75-N74)/N75)*100</f>
        <v>17.18750000000001</v>
      </c>
      <c r="U74" s="12">
        <f t="shared" si="143" ref="U74">((O75-O74)/O75)*100</f>
        <v>7.936507936507923</v>
      </c>
      <c r="V74" s="12">
        <f t="shared" si="144" ref="V74">((P75-P74)/P75)*100</f>
        <v>7.8125</v>
      </c>
      <c r="W74" s="12">
        <f t="shared" si="145" ref="W74">((Q75-Q74)/Q75)*100</f>
        <v>12.307692307692307</v>
      </c>
    </row>
    <row r="75" spans="8:8">
      <c r="A75" s="11" t="s">
        <v>18</v>
      </c>
      <c r="B75" s="11">
        <v>64.0</v>
      </c>
      <c r="C75" s="11">
        <v>63.0</v>
      </c>
      <c r="D75" s="11">
        <v>64.0</v>
      </c>
      <c r="E75" s="11">
        <v>65.0</v>
      </c>
      <c r="G75" s="11" t="s">
        <v>18</v>
      </c>
      <c r="H75" s="12">
        <f t="shared" si="111"/>
        <v>1.5384615384615385</v>
      </c>
      <c r="I75" s="12">
        <f t="shared" si="102"/>
        <v>3.076923076923077</v>
      </c>
      <c r="J75" s="12">
        <f t="shared" si="103"/>
        <v>1.5384615384615385</v>
      </c>
      <c r="K75" s="12">
        <f t="shared" si="104"/>
        <v>0.0</v>
      </c>
      <c r="M75" s="11" t="s">
        <v>18</v>
      </c>
      <c r="N75" s="12">
        <f t="shared" si="112"/>
        <v>98.46153846153847</v>
      </c>
      <c r="O75" s="12">
        <f t="shared" si="105"/>
        <v>96.92307692307692</v>
      </c>
      <c r="P75" s="12">
        <f t="shared" si="106"/>
        <v>98.46153846153847</v>
      </c>
      <c r="Q75" s="12">
        <f t="shared" si="107"/>
        <v>100.0</v>
      </c>
      <c r="R75" s="2"/>
    </row>
    <row r="76" spans="8:8">
      <c r="R76" s="2"/>
    </row>
    <row r="77" spans="8:8">
      <c r="A77" s="5" t="s">
        <v>35</v>
      </c>
      <c r="G77" s="5" t="s">
        <v>43</v>
      </c>
      <c r="M77" s="23" t="s">
        <v>42</v>
      </c>
      <c r="R77" s="2"/>
      <c r="S77" s="5" t="s">
        <v>20</v>
      </c>
    </row>
    <row r="78" spans="8:8">
      <c r="A78" s="23" t="s">
        <v>24</v>
      </c>
      <c r="G78" s="23" t="s">
        <v>24</v>
      </c>
      <c r="M78" s="23" t="s">
        <v>24</v>
      </c>
      <c r="R78" s="2"/>
      <c r="S78" s="23" t="s">
        <v>24</v>
      </c>
    </row>
    <row r="79" spans="8:8">
      <c r="A79" s="6" t="s">
        <v>0</v>
      </c>
      <c r="B79" s="7" t="s">
        <v>36</v>
      </c>
      <c r="C79" s="7"/>
      <c r="D79" s="7"/>
      <c r="E79" s="7"/>
      <c r="G79" s="6" t="s">
        <v>0</v>
      </c>
      <c r="H79" s="7" t="s">
        <v>44</v>
      </c>
      <c r="I79" s="7"/>
      <c r="J79" s="7"/>
      <c r="K79" s="7"/>
      <c r="M79" s="6" t="s">
        <v>0</v>
      </c>
      <c r="N79" s="7" t="s">
        <v>40</v>
      </c>
      <c r="O79" s="7"/>
      <c r="P79" s="7"/>
      <c r="Q79" s="7"/>
      <c r="R79" s="2"/>
      <c r="S79" s="6" t="s">
        <v>0</v>
      </c>
      <c r="T79" s="7" t="s">
        <v>41</v>
      </c>
      <c r="U79" s="7"/>
      <c r="V79" s="7"/>
      <c r="W79" s="7"/>
    </row>
    <row r="80" spans="8:8">
      <c r="A80" s="8"/>
      <c r="B80" s="9" t="s">
        <v>1</v>
      </c>
      <c r="C80" s="9" t="s">
        <v>2</v>
      </c>
      <c r="D80" s="9" t="s">
        <v>3</v>
      </c>
      <c r="E80" s="9" t="s">
        <v>4</v>
      </c>
      <c r="G80" s="8"/>
      <c r="H80" s="9" t="s">
        <v>1</v>
      </c>
      <c r="I80" s="9" t="s">
        <v>2</v>
      </c>
      <c r="J80" s="9" t="s">
        <v>3</v>
      </c>
      <c r="K80" s="9" t="s">
        <v>4</v>
      </c>
      <c r="M80" s="8"/>
      <c r="N80" s="9" t="s">
        <v>1</v>
      </c>
      <c r="O80" s="9" t="s">
        <v>2</v>
      </c>
      <c r="P80" s="9" t="s">
        <v>3</v>
      </c>
      <c r="Q80" s="9" t="s">
        <v>4</v>
      </c>
      <c r="R80" s="2"/>
      <c r="S80" s="8"/>
      <c r="T80" s="9" t="s">
        <v>1</v>
      </c>
      <c r="U80" s="9" t="s">
        <v>2</v>
      </c>
      <c r="V80" s="9" t="s">
        <v>3</v>
      </c>
      <c r="W80" s="9" t="s">
        <v>4</v>
      </c>
    </row>
    <row r="81" spans="8:8">
      <c r="A81" s="11" t="s">
        <v>6</v>
      </c>
      <c r="B81" s="9">
        <v>60.0</v>
      </c>
      <c r="C81" s="9">
        <v>60.0</v>
      </c>
      <c r="D81" s="9">
        <v>59.0</v>
      </c>
      <c r="E81" s="9">
        <v>60.0</v>
      </c>
      <c r="G81" s="11" t="s">
        <v>6</v>
      </c>
      <c r="H81" s="12">
        <f>((65-B81)/65)*100</f>
        <v>7.6923076923076925</v>
      </c>
      <c r="I81" s="12">
        <f t="shared" si="146" ref="I81:I93">((65-C81)/65)*100</f>
        <v>7.6923076923076925</v>
      </c>
      <c r="J81" s="12">
        <f t="shared" si="147" ref="J81:J93">((65-D81)/65)*100</f>
        <v>9.230769230769232</v>
      </c>
      <c r="K81" s="12">
        <f t="shared" si="148" ref="K81:K93">((65-E81)/65)*100</f>
        <v>7.6923076923076925</v>
      </c>
      <c r="M81" s="11" t="s">
        <v>6</v>
      </c>
      <c r="N81" s="12">
        <f>(B81/65)*100</f>
        <v>92.3076923076923</v>
      </c>
      <c r="O81" s="12">
        <f t="shared" si="149" ref="O81:O93">(C81/65)*100</f>
        <v>92.3076923076923</v>
      </c>
      <c r="P81" s="12">
        <f t="shared" si="150" ref="P81:P93">(D81/65)*100</f>
        <v>90.76923076923077</v>
      </c>
      <c r="Q81" s="12">
        <f t="shared" si="151" ref="Q81:Q93">(E81/65)*100</f>
        <v>92.3076923076923</v>
      </c>
      <c r="R81" s="2"/>
      <c r="S81" s="11" t="s">
        <v>6</v>
      </c>
      <c r="T81" s="12">
        <f>((N93-N81)/N93)*100</f>
        <v>7.6923076923076925</v>
      </c>
      <c r="U81" s="12">
        <f t="shared" si="152" ref="U81">((O93-O81)/O93)*100</f>
        <v>4.761904761904759</v>
      </c>
      <c r="V81" s="12">
        <f t="shared" si="153" ref="V81">((P93-P81)/P93)*100</f>
        <v>7.8125</v>
      </c>
      <c r="W81" s="12">
        <f t="shared" si="154" ref="W81">((Q93-Q81)/Q93)*100</f>
        <v>7.6923076923076925</v>
      </c>
    </row>
    <row r="82" spans="8:8">
      <c r="A82" s="11" t="s">
        <v>7</v>
      </c>
      <c r="B82" s="9">
        <v>61.0</v>
      </c>
      <c r="C82" s="9">
        <v>60.0</v>
      </c>
      <c r="D82" s="9">
        <v>59.0</v>
      </c>
      <c r="E82" s="9">
        <v>61.0</v>
      </c>
      <c r="G82" s="11" t="s">
        <v>7</v>
      </c>
      <c r="H82" s="12">
        <f t="shared" si="155" ref="H82:H93">((65-B82)/65)*100</f>
        <v>6.153846153846154</v>
      </c>
      <c r="I82" s="12">
        <f t="shared" si="146"/>
        <v>7.6923076923076925</v>
      </c>
      <c r="J82" s="12">
        <f t="shared" si="147"/>
        <v>9.230769230769232</v>
      </c>
      <c r="K82" s="12">
        <f t="shared" si="148"/>
        <v>6.153846153846154</v>
      </c>
      <c r="M82" s="11" t="s">
        <v>7</v>
      </c>
      <c r="N82" s="12">
        <f t="shared" si="156" ref="N82:N93">(B82/65)*100</f>
        <v>93.84615384615384</v>
      </c>
      <c r="O82" s="12">
        <f t="shared" si="149"/>
        <v>92.3076923076923</v>
      </c>
      <c r="P82" s="12">
        <f t="shared" si="150"/>
        <v>90.76923076923077</v>
      </c>
      <c r="Q82" s="12">
        <f t="shared" si="151"/>
        <v>93.84615384615384</v>
      </c>
      <c r="R82" s="2"/>
      <c r="S82" s="11" t="s">
        <v>7</v>
      </c>
      <c r="T82" s="12">
        <f>((N93-N82)/N93)*100</f>
        <v>6.15384615384616</v>
      </c>
      <c r="U82" s="12">
        <f t="shared" si="157" ref="U82">((O93-O82)/O93)*100</f>
        <v>4.761904761904759</v>
      </c>
      <c r="V82" s="12">
        <f t="shared" si="158" ref="V82">((P93-P82)/P93)*100</f>
        <v>7.8125</v>
      </c>
      <c r="W82" s="12">
        <f t="shared" si="159" ref="W82">((Q93-Q82)/Q93)*100</f>
        <v>6.15384615384616</v>
      </c>
    </row>
    <row r="83" spans="8:8">
      <c r="A83" s="11" t="s">
        <v>8</v>
      </c>
      <c r="B83" s="9">
        <v>59.0</v>
      </c>
      <c r="C83" s="9">
        <v>61.0</v>
      </c>
      <c r="D83" s="9">
        <v>59.0</v>
      </c>
      <c r="E83" s="9">
        <v>61.0</v>
      </c>
      <c r="G83" s="11" t="s">
        <v>8</v>
      </c>
      <c r="H83" s="12">
        <f t="shared" si="155"/>
        <v>9.230769230769232</v>
      </c>
      <c r="I83" s="12">
        <f t="shared" si="146"/>
        <v>6.153846153846154</v>
      </c>
      <c r="J83" s="12">
        <f t="shared" si="147"/>
        <v>9.230769230769232</v>
      </c>
      <c r="K83" s="12">
        <f t="shared" si="148"/>
        <v>6.153846153846154</v>
      </c>
      <c r="M83" s="11" t="s">
        <v>8</v>
      </c>
      <c r="N83" s="12">
        <f t="shared" si="156"/>
        <v>90.76923076923077</v>
      </c>
      <c r="O83" s="12">
        <f t="shared" si="149"/>
        <v>93.84615384615384</v>
      </c>
      <c r="P83" s="12">
        <f t="shared" si="150"/>
        <v>90.76923076923077</v>
      </c>
      <c r="Q83" s="12">
        <f t="shared" si="151"/>
        <v>93.84615384615384</v>
      </c>
      <c r="R83" s="2"/>
      <c r="S83" s="11" t="s">
        <v>8</v>
      </c>
      <c r="T83" s="12">
        <f>((N93-N83)/N93)*100</f>
        <v>9.230769230769226</v>
      </c>
      <c r="U83" s="12">
        <f t="shared" si="160" ref="U83">((O93-O83)/O93)*100</f>
        <v>3.174603174603178</v>
      </c>
      <c r="V83" s="12">
        <f t="shared" si="161" ref="V83">((P93-P83)/P93)*100</f>
        <v>7.8125</v>
      </c>
      <c r="W83" s="12">
        <f t="shared" si="162" ref="W83">((Q93-Q83)/Q93)*100</f>
        <v>6.15384615384616</v>
      </c>
    </row>
    <row r="84" spans="8:8">
      <c r="A84" s="11" t="s">
        <v>9</v>
      </c>
      <c r="B84" s="9">
        <v>60.0</v>
      </c>
      <c r="C84" s="9">
        <v>60.0</v>
      </c>
      <c r="D84" s="9">
        <v>58.0</v>
      </c>
      <c r="E84" s="9">
        <v>60.0</v>
      </c>
      <c r="G84" s="11" t="s">
        <v>9</v>
      </c>
      <c r="H84" s="12">
        <f t="shared" si="155"/>
        <v>7.6923076923076925</v>
      </c>
      <c r="I84" s="12">
        <f t="shared" si="146"/>
        <v>7.6923076923076925</v>
      </c>
      <c r="J84" s="12">
        <f t="shared" si="147"/>
        <v>10.76923076923077</v>
      </c>
      <c r="K84" s="12">
        <f t="shared" si="148"/>
        <v>7.6923076923076925</v>
      </c>
      <c r="M84" s="11" t="s">
        <v>9</v>
      </c>
      <c r="N84" s="12">
        <f t="shared" si="156"/>
        <v>92.3076923076923</v>
      </c>
      <c r="O84" s="12">
        <f t="shared" si="149"/>
        <v>92.3076923076923</v>
      </c>
      <c r="P84" s="12">
        <f t="shared" si="150"/>
        <v>89.23076923076924</v>
      </c>
      <c r="Q84" s="12">
        <f t="shared" si="151"/>
        <v>92.3076923076923</v>
      </c>
      <c r="R84" s="2"/>
      <c r="S84" s="11" t="s">
        <v>9</v>
      </c>
      <c r="T84" s="12">
        <f>((N93-N84)/N93)*100</f>
        <v>7.6923076923076925</v>
      </c>
      <c r="U84" s="12">
        <f t="shared" si="163" ref="U84">((O93-O84)/O93)*100</f>
        <v>4.761904761904759</v>
      </c>
      <c r="V84" s="12">
        <f t="shared" si="164" ref="V84">((P93-P84)/P93)*100</f>
        <v>9.374999999999995</v>
      </c>
      <c r="W84" s="12">
        <f t="shared" si="165" ref="W84">((Q93-Q84)/Q93)*100</f>
        <v>7.6923076923076925</v>
      </c>
    </row>
    <row r="85" spans="8:8">
      <c r="A85" s="11" t="s">
        <v>10</v>
      </c>
      <c r="B85" s="9">
        <v>52.0</v>
      </c>
      <c r="C85" s="9">
        <v>50.0</v>
      </c>
      <c r="D85" s="9">
        <v>57.0</v>
      </c>
      <c r="E85" s="9">
        <v>57.0</v>
      </c>
      <c r="G85" s="11" t="s">
        <v>10</v>
      </c>
      <c r="H85" s="12">
        <f t="shared" si="155"/>
        <v>20.0</v>
      </c>
      <c r="I85" s="12">
        <f t="shared" si="146"/>
        <v>23.076923076923077</v>
      </c>
      <c r="J85" s="12">
        <f t="shared" si="147"/>
        <v>12.307692307692308</v>
      </c>
      <c r="K85" s="12">
        <f t="shared" si="148"/>
        <v>12.307692307692308</v>
      </c>
      <c r="M85" s="11" t="s">
        <v>10</v>
      </c>
      <c r="N85" s="12">
        <f t="shared" si="156"/>
        <v>80.0</v>
      </c>
      <c r="O85" s="12">
        <f t="shared" si="149"/>
        <v>76.92307692307693</v>
      </c>
      <c r="P85" s="12">
        <f t="shared" si="150"/>
        <v>87.6923076923077</v>
      </c>
      <c r="Q85" s="12">
        <f t="shared" si="151"/>
        <v>87.6923076923077</v>
      </c>
      <c r="R85" s="2"/>
      <c r="S85" s="11" t="s">
        <v>10</v>
      </c>
      <c r="T85" s="12">
        <f>((N93-N85)/N93)*100</f>
        <v>20.0</v>
      </c>
      <c r="U85" s="12">
        <f t="shared" si="166" ref="U85">((O93-O85)/O93)*100</f>
        <v>20.63492063492062</v>
      </c>
      <c r="V85" s="12">
        <f t="shared" si="167" ref="V85">((P93-P85)/P93)*100</f>
        <v>10.937500000000004</v>
      </c>
      <c r="W85" s="12">
        <f t="shared" si="168" ref="W85">((Q93-Q85)/Q93)*100</f>
        <v>12.307692307692307</v>
      </c>
    </row>
    <row r="86" spans="8:8">
      <c r="A86" s="11" t="s">
        <v>11</v>
      </c>
      <c r="B86" s="9">
        <v>57.0</v>
      </c>
      <c r="C86" s="9">
        <v>56.0</v>
      </c>
      <c r="D86" s="9">
        <v>59.0</v>
      </c>
      <c r="E86" s="9">
        <v>49.0</v>
      </c>
      <c r="G86" s="11" t="s">
        <v>11</v>
      </c>
      <c r="H86" s="12">
        <f t="shared" si="155"/>
        <v>12.307692307692308</v>
      </c>
      <c r="I86" s="12">
        <f t="shared" si="146"/>
        <v>13.846153846153847</v>
      </c>
      <c r="J86" s="12">
        <f t="shared" si="147"/>
        <v>9.230769230769232</v>
      </c>
      <c r="K86" s="12">
        <f t="shared" si="148"/>
        <v>24.615384615384617</v>
      </c>
      <c r="M86" s="11" t="s">
        <v>11</v>
      </c>
      <c r="N86" s="12">
        <f t="shared" si="156"/>
        <v>87.6923076923077</v>
      </c>
      <c r="O86" s="12">
        <f t="shared" si="149"/>
        <v>86.15384615384616</v>
      </c>
      <c r="P86" s="12">
        <f t="shared" si="150"/>
        <v>90.76923076923077</v>
      </c>
      <c r="Q86" s="12">
        <f t="shared" si="151"/>
        <v>75.38461538461539</v>
      </c>
      <c r="R86" s="2"/>
      <c r="S86" s="11" t="s">
        <v>11</v>
      </c>
      <c r="T86" s="12">
        <f>((N93-N86)/N93)*100</f>
        <v>12.307692307692307</v>
      </c>
      <c r="U86" s="12">
        <f t="shared" si="169" ref="U86">((O93-O86)/O93)*100</f>
        <v>11.1111111111111</v>
      </c>
      <c r="V86" s="12">
        <f t="shared" si="170" ref="V86">((P93-P86)/P93)*100</f>
        <v>7.8125</v>
      </c>
      <c r="W86" s="12">
        <f t="shared" si="171" ref="W86">((Q93-Q86)/Q93)*100</f>
        <v>24.615384615384613</v>
      </c>
    </row>
    <row r="87" spans="8:8">
      <c r="A87" s="11" t="s">
        <v>12</v>
      </c>
      <c r="B87" s="9">
        <v>50.0</v>
      </c>
      <c r="C87" s="9">
        <v>49.0</v>
      </c>
      <c r="D87" s="9">
        <v>51.0</v>
      </c>
      <c r="E87" s="9">
        <v>52.0</v>
      </c>
      <c r="G87" s="11" t="s">
        <v>12</v>
      </c>
      <c r="H87" s="12">
        <f t="shared" si="155"/>
        <v>23.076923076923077</v>
      </c>
      <c r="I87" s="12">
        <f t="shared" si="146"/>
        <v>24.615384615384617</v>
      </c>
      <c r="J87" s="12">
        <f t="shared" si="147"/>
        <v>21.53846153846154</v>
      </c>
      <c r="K87" s="12">
        <f t="shared" si="148"/>
        <v>20.0</v>
      </c>
      <c r="M87" s="11" t="s">
        <v>12</v>
      </c>
      <c r="N87" s="12">
        <f t="shared" si="156"/>
        <v>76.92307692307693</v>
      </c>
      <c r="O87" s="12">
        <f t="shared" si="149"/>
        <v>75.38461538461539</v>
      </c>
      <c r="P87" s="12">
        <f t="shared" si="150"/>
        <v>78.46153846153847</v>
      </c>
      <c r="Q87" s="12">
        <f t="shared" si="151"/>
        <v>80.0</v>
      </c>
      <c r="R87" s="2"/>
      <c r="S87" s="11" t="s">
        <v>12</v>
      </c>
      <c r="T87" s="12">
        <f>((N93-N87)/N93)*100</f>
        <v>23.076923076923066</v>
      </c>
      <c r="U87" s="12">
        <f t="shared" si="172" ref="U87">((O93-O87)/O93)*100</f>
        <v>22.222222222222218</v>
      </c>
      <c r="V87" s="12">
        <f t="shared" si="173" ref="V87">((P93-P87)/P93)*100</f>
        <v>20.3125</v>
      </c>
      <c r="W87" s="12">
        <f t="shared" si="174" ref="W87">((Q93-Q87)/Q93)*100</f>
        <v>20.0</v>
      </c>
    </row>
    <row r="88" spans="8:8">
      <c r="A88" s="11" t="s">
        <v>13</v>
      </c>
      <c r="B88" s="9">
        <v>53.0</v>
      </c>
      <c r="C88" s="9">
        <v>40.0</v>
      </c>
      <c r="D88" s="9">
        <v>52.0</v>
      </c>
      <c r="E88" s="9">
        <v>54.0</v>
      </c>
      <c r="G88" s="11" t="s">
        <v>13</v>
      </c>
      <c r="H88" s="12">
        <f t="shared" si="155"/>
        <v>18.461538461538463</v>
      </c>
      <c r="I88" s="12">
        <f t="shared" si="146"/>
        <v>38.46153846153847</v>
      </c>
      <c r="J88" s="12">
        <f t="shared" si="147"/>
        <v>20.0</v>
      </c>
      <c r="K88" s="12">
        <f t="shared" si="148"/>
        <v>16.923076923076923</v>
      </c>
      <c r="M88" s="11" t="s">
        <v>13</v>
      </c>
      <c r="N88" s="12">
        <f t="shared" si="156"/>
        <v>81.53846153846153</v>
      </c>
      <c r="O88" s="12">
        <f t="shared" si="149"/>
        <v>61.53846153846154</v>
      </c>
      <c r="P88" s="12">
        <f t="shared" si="150"/>
        <v>80.0</v>
      </c>
      <c r="Q88" s="12">
        <f t="shared" si="151"/>
        <v>83.07692307692308</v>
      </c>
      <c r="R88" s="2"/>
      <c r="S88" s="11" t="s">
        <v>13</v>
      </c>
      <c r="T88" s="12">
        <f>((N93-N88)/N93)*100</f>
        <v>18.461538461538467</v>
      </c>
      <c r="U88" s="12">
        <f t="shared" si="175" ref="U88">((O93-O88)/O93)*100</f>
        <v>36.507936507936506</v>
      </c>
      <c r="V88" s="12">
        <f t="shared" si="176" ref="V88">((P93-P88)/P93)*100</f>
        <v>18.750000000000007</v>
      </c>
      <c r="W88" s="12">
        <f t="shared" si="177" ref="W88">((Q93-Q88)/Q93)*100</f>
        <v>16.92307692307692</v>
      </c>
    </row>
    <row r="89" spans="8:8">
      <c r="A89" s="11" t="s">
        <v>14</v>
      </c>
      <c r="B89" s="9">
        <v>50.0</v>
      </c>
      <c r="C89" s="9">
        <v>56.0</v>
      </c>
      <c r="D89" s="9">
        <v>51.0</v>
      </c>
      <c r="E89" s="9">
        <v>58.0</v>
      </c>
      <c r="G89" s="11" t="s">
        <v>14</v>
      </c>
      <c r="H89" s="12">
        <f t="shared" si="155"/>
        <v>23.076923076923077</v>
      </c>
      <c r="I89" s="12">
        <f t="shared" si="146"/>
        <v>13.846153846153847</v>
      </c>
      <c r="J89" s="12">
        <f t="shared" si="147"/>
        <v>21.53846153846154</v>
      </c>
      <c r="K89" s="12">
        <f t="shared" si="148"/>
        <v>10.76923076923077</v>
      </c>
      <c r="M89" s="11" t="s">
        <v>14</v>
      </c>
      <c r="N89" s="12">
        <f t="shared" si="156"/>
        <v>76.92307692307693</v>
      </c>
      <c r="O89" s="12">
        <f t="shared" si="149"/>
        <v>86.15384615384616</v>
      </c>
      <c r="P89" s="12">
        <f t="shared" si="150"/>
        <v>78.46153846153847</v>
      </c>
      <c r="Q89" s="12">
        <f t="shared" si="151"/>
        <v>89.23076923076924</v>
      </c>
      <c r="R89" s="2"/>
      <c r="S89" s="11" t="s">
        <v>14</v>
      </c>
      <c r="T89" s="12">
        <f>((N93-N89)/N93)*100</f>
        <v>23.076923076923066</v>
      </c>
      <c r="U89" s="12">
        <f t="shared" si="178" ref="U89">((O93-O89)/O93)*100</f>
        <v>11.1111111111111</v>
      </c>
      <c r="V89" s="12">
        <f t="shared" si="179" ref="V89">((P93-P89)/P93)*100</f>
        <v>20.3125</v>
      </c>
      <c r="W89" s="12">
        <f t="shared" si="180" ref="W89">((Q93-Q89)/Q93)*100</f>
        <v>10.76923076923076</v>
      </c>
    </row>
    <row r="90" spans="8:8">
      <c r="A90" s="11" t="s">
        <v>15</v>
      </c>
      <c r="B90" s="9">
        <v>59.0</v>
      </c>
      <c r="C90" s="9">
        <v>56.0</v>
      </c>
      <c r="D90" s="9">
        <v>49.0</v>
      </c>
      <c r="E90" s="9">
        <v>51.0</v>
      </c>
      <c r="G90" s="11" t="s">
        <v>15</v>
      </c>
      <c r="H90" s="12">
        <f t="shared" si="155"/>
        <v>9.230769230769232</v>
      </c>
      <c r="I90" s="12">
        <f t="shared" si="146"/>
        <v>13.846153846153847</v>
      </c>
      <c r="J90" s="12">
        <f t="shared" si="147"/>
        <v>24.615384615384617</v>
      </c>
      <c r="K90" s="12">
        <f t="shared" si="148"/>
        <v>21.53846153846154</v>
      </c>
      <c r="M90" s="11" t="s">
        <v>15</v>
      </c>
      <c r="N90" s="12">
        <f t="shared" si="156"/>
        <v>90.76923076923077</v>
      </c>
      <c r="O90" s="12">
        <f t="shared" si="149"/>
        <v>86.15384615384616</v>
      </c>
      <c r="P90" s="12">
        <f t="shared" si="150"/>
        <v>75.38461538461539</v>
      </c>
      <c r="Q90" s="12">
        <f t="shared" si="151"/>
        <v>78.46153846153847</v>
      </c>
      <c r="R90" s="2"/>
      <c r="S90" s="11" t="s">
        <v>15</v>
      </c>
      <c r="T90" s="12">
        <f>((N93-N90)/N93)*100</f>
        <v>9.230769230769226</v>
      </c>
      <c r="U90" s="12">
        <f t="shared" si="181" ref="U90">((O93-O90)/O93)*100</f>
        <v>11.1111111111111</v>
      </c>
      <c r="V90" s="12">
        <f t="shared" si="182" ref="V90">((P93-P90)/P93)*100</f>
        <v>23.437500000000004</v>
      </c>
      <c r="W90" s="12">
        <f t="shared" si="183" ref="W90">((Q93-Q90)/Q93)*100</f>
        <v>21.538461538461533</v>
      </c>
    </row>
    <row r="91" spans="8:8">
      <c r="A91" s="11" t="s">
        <v>16</v>
      </c>
      <c r="B91" s="9">
        <v>51.0</v>
      </c>
      <c r="C91" s="9">
        <v>56.0</v>
      </c>
      <c r="D91" s="9">
        <v>50.0</v>
      </c>
      <c r="E91" s="9">
        <v>55.0</v>
      </c>
      <c r="G91" s="11" t="s">
        <v>16</v>
      </c>
      <c r="H91" s="12">
        <f t="shared" si="155"/>
        <v>21.53846153846154</v>
      </c>
      <c r="I91" s="12">
        <f t="shared" si="146"/>
        <v>13.846153846153847</v>
      </c>
      <c r="J91" s="12">
        <f t="shared" si="147"/>
        <v>23.076923076923077</v>
      </c>
      <c r="K91" s="12">
        <f t="shared" si="148"/>
        <v>15.384615384615385</v>
      </c>
      <c r="M91" s="11" t="s">
        <v>16</v>
      </c>
      <c r="N91" s="12">
        <f t="shared" si="156"/>
        <v>78.46153846153847</v>
      </c>
      <c r="O91" s="12">
        <f t="shared" si="149"/>
        <v>86.15384615384616</v>
      </c>
      <c r="P91" s="12">
        <f t="shared" si="150"/>
        <v>76.92307692307693</v>
      </c>
      <c r="Q91" s="12">
        <f t="shared" si="151"/>
        <v>84.61538461538461</v>
      </c>
      <c r="R91" s="2"/>
      <c r="S91" s="11" t="s">
        <v>16</v>
      </c>
      <c r="T91" s="12">
        <f>((N93-N91)/N93)*100</f>
        <v>21.538461538461533</v>
      </c>
      <c r="U91" s="12">
        <f t="shared" si="184" ref="U91">((O93-O91)/O93)*100</f>
        <v>11.1111111111111</v>
      </c>
      <c r="V91" s="12">
        <f t="shared" si="185" ref="V91">((P93-P91)/P93)*100</f>
        <v>21.874999999999993</v>
      </c>
      <c r="W91" s="12">
        <f t="shared" si="186" ref="W91">((Q93-Q91)/Q93)*100</f>
        <v>15.384615384615385</v>
      </c>
    </row>
    <row r="92" spans="8:8">
      <c r="A92" s="11" t="s">
        <v>17</v>
      </c>
      <c r="B92" s="9">
        <v>48.0</v>
      </c>
      <c r="C92" s="9">
        <v>53.0</v>
      </c>
      <c r="D92" s="9">
        <v>59.0</v>
      </c>
      <c r="E92" s="9">
        <v>57.0</v>
      </c>
      <c r="G92" s="11" t="s">
        <v>17</v>
      </c>
      <c r="H92" s="12">
        <f t="shared" si="155"/>
        <v>26.153846153846157</v>
      </c>
      <c r="I92" s="12">
        <f t="shared" si="146"/>
        <v>18.461538461538463</v>
      </c>
      <c r="J92" s="12">
        <f t="shared" si="147"/>
        <v>9.230769230769232</v>
      </c>
      <c r="K92" s="12">
        <f t="shared" si="148"/>
        <v>12.307692307692308</v>
      </c>
      <c r="M92" s="19" t="s">
        <v>17</v>
      </c>
      <c r="N92" s="12">
        <f t="shared" si="156"/>
        <v>73.84615384615385</v>
      </c>
      <c r="O92" s="12">
        <f t="shared" si="149"/>
        <v>81.53846153846153</v>
      </c>
      <c r="P92" s="12">
        <f t="shared" si="150"/>
        <v>90.76923076923077</v>
      </c>
      <c r="Q92" s="12">
        <f t="shared" si="151"/>
        <v>87.6923076923077</v>
      </c>
      <c r="R92" s="2"/>
      <c r="S92" s="11" t="s">
        <v>17</v>
      </c>
      <c r="T92" s="12">
        <f>((N93-N92)/N93)*100</f>
        <v>26.153846153846143</v>
      </c>
      <c r="U92" s="12">
        <f t="shared" si="187" ref="U92">((O93-O92)/O93)*100</f>
        <v>15.873015873015875</v>
      </c>
      <c r="V92" s="12">
        <f t="shared" si="188" ref="V92">((P93-P92)/P93)*100</f>
        <v>7.8125</v>
      </c>
      <c r="W92" s="12">
        <f t="shared" si="189" ref="W92">((Q93-Q92)/Q93)*100</f>
        <v>12.307692307692307</v>
      </c>
    </row>
    <row r="93" spans="8:8">
      <c r="A93" s="11" t="s">
        <v>18</v>
      </c>
      <c r="B93" s="9">
        <v>65.0</v>
      </c>
      <c r="C93" s="9">
        <v>63.0</v>
      </c>
      <c r="D93" s="9">
        <v>64.0</v>
      </c>
      <c r="E93" s="9">
        <v>65.0</v>
      </c>
      <c r="G93" s="11" t="s">
        <v>18</v>
      </c>
      <c r="H93" s="12">
        <f t="shared" si="155"/>
        <v>0.0</v>
      </c>
      <c r="I93" s="12">
        <f t="shared" si="146"/>
        <v>3.076923076923077</v>
      </c>
      <c r="J93" s="12">
        <f t="shared" si="147"/>
        <v>1.5384615384615385</v>
      </c>
      <c r="K93" s="12">
        <f t="shared" si="148"/>
        <v>0.0</v>
      </c>
      <c r="M93" s="11" t="s">
        <v>18</v>
      </c>
      <c r="N93" s="12">
        <f t="shared" si="156"/>
        <v>100.0</v>
      </c>
      <c r="O93" s="12">
        <f t="shared" si="149"/>
        <v>96.92307692307692</v>
      </c>
      <c r="P93" s="12">
        <f t="shared" si="150"/>
        <v>98.46153846153847</v>
      </c>
      <c r="Q93" s="12">
        <f t="shared" si="151"/>
        <v>100.0</v>
      </c>
      <c r="R93" s="2"/>
    </row>
    <row r="94" spans="8:8">
      <c r="R94" s="2"/>
    </row>
    <row r="95" spans="8:8">
      <c r="A95" s="5" t="s">
        <v>35</v>
      </c>
      <c r="G95" s="5" t="s">
        <v>43</v>
      </c>
      <c r="M95" s="23" t="s">
        <v>42</v>
      </c>
      <c r="R95" s="2"/>
      <c r="S95" s="5" t="s">
        <v>20</v>
      </c>
    </row>
    <row r="96" spans="8:8">
      <c r="A96" s="23" t="s">
        <v>25</v>
      </c>
      <c r="G96" s="23" t="s">
        <v>25</v>
      </c>
      <c r="M96" s="23" t="s">
        <v>25</v>
      </c>
      <c r="R96" s="2"/>
      <c r="S96" s="23" t="s">
        <v>25</v>
      </c>
    </row>
    <row r="97" spans="8:8">
      <c r="A97" s="6" t="s">
        <v>0</v>
      </c>
      <c r="B97" s="7" t="s">
        <v>36</v>
      </c>
      <c r="C97" s="7"/>
      <c r="D97" s="7"/>
      <c r="E97" s="7"/>
      <c r="G97" s="6" t="s">
        <v>0</v>
      </c>
      <c r="H97" s="7" t="s">
        <v>44</v>
      </c>
      <c r="I97" s="7"/>
      <c r="J97" s="7"/>
      <c r="K97" s="7"/>
      <c r="M97" s="6" t="s">
        <v>0</v>
      </c>
      <c r="N97" s="7" t="s">
        <v>40</v>
      </c>
      <c r="O97" s="7"/>
      <c r="P97" s="7"/>
      <c r="Q97" s="7"/>
      <c r="R97" s="2"/>
      <c r="S97" s="6" t="s">
        <v>0</v>
      </c>
      <c r="T97" s="7" t="s">
        <v>41</v>
      </c>
      <c r="U97" s="7"/>
      <c r="V97" s="7"/>
      <c r="W97" s="7"/>
    </row>
    <row r="98" spans="8:8">
      <c r="A98" s="8"/>
      <c r="B98" s="9" t="s">
        <v>1</v>
      </c>
      <c r="C98" s="9" t="s">
        <v>2</v>
      </c>
      <c r="D98" s="9" t="s">
        <v>3</v>
      </c>
      <c r="E98" s="9" t="s">
        <v>4</v>
      </c>
      <c r="G98" s="8"/>
      <c r="H98" s="9" t="s">
        <v>1</v>
      </c>
      <c r="I98" s="9" t="s">
        <v>2</v>
      </c>
      <c r="J98" s="9" t="s">
        <v>3</v>
      </c>
      <c r="K98" s="9" t="s">
        <v>4</v>
      </c>
      <c r="M98" s="8"/>
      <c r="N98" s="9" t="s">
        <v>1</v>
      </c>
      <c r="O98" s="9" t="s">
        <v>2</v>
      </c>
      <c r="P98" s="9" t="s">
        <v>3</v>
      </c>
      <c r="Q98" s="9" t="s">
        <v>4</v>
      </c>
      <c r="R98" s="2"/>
      <c r="S98" s="8"/>
      <c r="T98" s="9" t="s">
        <v>1</v>
      </c>
      <c r="U98" s="9" t="s">
        <v>2</v>
      </c>
      <c r="V98" s="9" t="s">
        <v>3</v>
      </c>
      <c r="W98" s="9" t="s">
        <v>4</v>
      </c>
    </row>
    <row r="99" spans="8:8">
      <c r="A99" s="11" t="s">
        <v>6</v>
      </c>
      <c r="B99" s="11">
        <v>60.0</v>
      </c>
      <c r="C99" s="11">
        <v>60.0</v>
      </c>
      <c r="D99" s="11">
        <v>59.0</v>
      </c>
      <c r="E99" s="11">
        <v>60.0</v>
      </c>
      <c r="G99" s="11" t="s">
        <v>6</v>
      </c>
      <c r="H99" s="12">
        <f>((65-B99)/65)*100</f>
        <v>7.6923076923076925</v>
      </c>
      <c r="I99" s="12">
        <f t="shared" si="190" ref="I99:I111">((65-C99)/65)*100</f>
        <v>7.6923076923076925</v>
      </c>
      <c r="J99" s="12">
        <f t="shared" si="191" ref="J99:J111">((65-D99)/65)*100</f>
        <v>9.230769230769232</v>
      </c>
      <c r="K99" s="12">
        <f t="shared" si="192" ref="K99:K111">((65-E99)/65)*100</f>
        <v>7.6923076923076925</v>
      </c>
      <c r="M99" s="11" t="s">
        <v>6</v>
      </c>
      <c r="N99" s="12">
        <f>(B99/65)*100</f>
        <v>92.3076923076923</v>
      </c>
      <c r="O99" s="12">
        <f t="shared" si="193" ref="O99:O111">(C99/65)*100</f>
        <v>92.3076923076923</v>
      </c>
      <c r="P99" s="12">
        <f t="shared" si="194" ref="P99:P111">(D99/65)*100</f>
        <v>90.76923076923077</v>
      </c>
      <c r="Q99" s="12">
        <f t="shared" si="195" ref="Q99:Q111">(E99/65)*100</f>
        <v>92.3076923076923</v>
      </c>
      <c r="R99" s="2"/>
      <c r="S99" s="11" t="s">
        <v>6</v>
      </c>
      <c r="T99" s="12">
        <f>((N111-N99)/N111)*100</f>
        <v>6.250000000000007</v>
      </c>
      <c r="U99" s="12">
        <f t="shared" si="196" ref="U99">((O111-O99)/O111)*100</f>
        <v>4.761904761904759</v>
      </c>
      <c r="V99" s="12">
        <f t="shared" si="197" ref="V99">((P111-P99)/P111)*100</f>
        <v>7.8125</v>
      </c>
      <c r="W99" s="12">
        <f t="shared" si="198" ref="W99">((Q111-Q99)/Q111)*100</f>
        <v>7.6923076923076925</v>
      </c>
    </row>
    <row r="100" spans="8:8">
      <c r="A100" s="11" t="s">
        <v>7</v>
      </c>
      <c r="B100" s="11">
        <v>61.0</v>
      </c>
      <c r="C100" s="11">
        <v>60.0</v>
      </c>
      <c r="D100" s="11">
        <v>59.0</v>
      </c>
      <c r="E100" s="11">
        <v>61.0</v>
      </c>
      <c r="G100" s="11" t="s">
        <v>7</v>
      </c>
      <c r="H100" s="12">
        <f t="shared" si="199" ref="H100:H111">((65-B100)/65)*100</f>
        <v>6.153846153846154</v>
      </c>
      <c r="I100" s="12">
        <f t="shared" si="190"/>
        <v>7.6923076923076925</v>
      </c>
      <c r="J100" s="12">
        <f t="shared" si="191"/>
        <v>9.230769230769232</v>
      </c>
      <c r="K100" s="12">
        <f t="shared" si="192"/>
        <v>6.153846153846154</v>
      </c>
      <c r="M100" s="11" t="s">
        <v>7</v>
      </c>
      <c r="N100" s="12">
        <f t="shared" si="200" ref="N100:N111">(B100/65)*100</f>
        <v>93.84615384615384</v>
      </c>
      <c r="O100" s="12">
        <f t="shared" si="193"/>
        <v>92.3076923076923</v>
      </c>
      <c r="P100" s="12">
        <f t="shared" si="194"/>
        <v>90.76923076923077</v>
      </c>
      <c r="Q100" s="12">
        <f t="shared" si="195"/>
        <v>93.84615384615384</v>
      </c>
      <c r="R100" s="2"/>
      <c r="S100" s="11" t="s">
        <v>7</v>
      </c>
      <c r="T100" s="12">
        <f>((N111-N100)/N111)*100</f>
        <v>4.6875000000000115</v>
      </c>
      <c r="U100" s="12">
        <f t="shared" si="201" ref="U100">((O111-O100)/O111)*100</f>
        <v>4.761904761904759</v>
      </c>
      <c r="V100" s="12">
        <f t="shared" si="202" ref="V100">((P111-P100)/P111)*100</f>
        <v>7.8125</v>
      </c>
      <c r="W100" s="12">
        <f t="shared" si="203" ref="W100">((Q111-Q100)/Q111)*100</f>
        <v>6.15384615384616</v>
      </c>
    </row>
    <row r="101" spans="8:8">
      <c r="A101" s="11" t="s">
        <v>8</v>
      </c>
      <c r="B101" s="11">
        <v>59.0</v>
      </c>
      <c r="C101" s="11">
        <v>61.0</v>
      </c>
      <c r="D101" s="11">
        <v>59.0</v>
      </c>
      <c r="E101" s="11">
        <v>61.0</v>
      </c>
      <c r="G101" s="11" t="s">
        <v>8</v>
      </c>
      <c r="H101" s="12">
        <f t="shared" si="199"/>
        <v>9.230769230769232</v>
      </c>
      <c r="I101" s="12">
        <f t="shared" si="190"/>
        <v>6.153846153846154</v>
      </c>
      <c r="J101" s="12">
        <f t="shared" si="191"/>
        <v>9.230769230769232</v>
      </c>
      <c r="K101" s="12">
        <f t="shared" si="192"/>
        <v>6.153846153846154</v>
      </c>
      <c r="M101" s="11" t="s">
        <v>8</v>
      </c>
      <c r="N101" s="12">
        <f t="shared" si="200"/>
        <v>90.76923076923077</v>
      </c>
      <c r="O101" s="12">
        <f t="shared" si="193"/>
        <v>93.84615384615384</v>
      </c>
      <c r="P101" s="12">
        <f t="shared" si="194"/>
        <v>90.76923076923077</v>
      </c>
      <c r="Q101" s="12">
        <f t="shared" si="195"/>
        <v>93.84615384615384</v>
      </c>
      <c r="R101" s="2"/>
      <c r="S101" s="11" t="s">
        <v>8</v>
      </c>
      <c r="T101" s="12">
        <f>((N111-N101)/N111)*100</f>
        <v>7.8125</v>
      </c>
      <c r="U101" s="12">
        <f t="shared" si="204" ref="U101">((O111-O101)/O111)*100</f>
        <v>3.174603174603178</v>
      </c>
      <c r="V101" s="12">
        <f t="shared" si="205" ref="V101">((P111-P101)/P111)*100</f>
        <v>7.8125</v>
      </c>
      <c r="W101" s="12">
        <f t="shared" si="206" ref="W101">((Q111-Q101)/Q111)*100</f>
        <v>6.15384615384616</v>
      </c>
    </row>
    <row r="102" spans="8:8">
      <c r="A102" s="11" t="s">
        <v>9</v>
      </c>
      <c r="B102" s="11">
        <v>60.0</v>
      </c>
      <c r="C102" s="11">
        <v>60.0</v>
      </c>
      <c r="D102" s="11">
        <v>58.0</v>
      </c>
      <c r="E102" s="11">
        <v>60.0</v>
      </c>
      <c r="G102" s="11" t="s">
        <v>9</v>
      </c>
      <c r="H102" s="12">
        <f t="shared" si="199"/>
        <v>7.6923076923076925</v>
      </c>
      <c r="I102" s="12">
        <f t="shared" si="190"/>
        <v>7.6923076923076925</v>
      </c>
      <c r="J102" s="12">
        <f t="shared" si="191"/>
        <v>10.76923076923077</v>
      </c>
      <c r="K102" s="12">
        <f t="shared" si="192"/>
        <v>7.6923076923076925</v>
      </c>
      <c r="M102" s="11" t="s">
        <v>9</v>
      </c>
      <c r="N102" s="12">
        <f t="shared" si="200"/>
        <v>92.3076923076923</v>
      </c>
      <c r="O102" s="12">
        <f t="shared" si="193"/>
        <v>92.3076923076923</v>
      </c>
      <c r="P102" s="12">
        <f t="shared" si="194"/>
        <v>89.23076923076924</v>
      </c>
      <c r="Q102" s="12">
        <f t="shared" si="195"/>
        <v>92.3076923076923</v>
      </c>
      <c r="R102" s="2"/>
      <c r="S102" s="11" t="s">
        <v>9</v>
      </c>
      <c r="T102" s="12">
        <f>((N111-N102)/N111)*100</f>
        <v>6.250000000000007</v>
      </c>
      <c r="U102" s="12">
        <f t="shared" si="207" ref="U102">((O111-O102)/O111)*100</f>
        <v>4.761904761904759</v>
      </c>
      <c r="V102" s="12">
        <f t="shared" si="208" ref="V102">((P111-P102)/P111)*100</f>
        <v>9.374999999999995</v>
      </c>
      <c r="W102" s="12">
        <f t="shared" si="209" ref="W102">((Q111-Q102)/Q111)*100</f>
        <v>7.6923076923076925</v>
      </c>
    </row>
    <row r="103" spans="8:8">
      <c r="A103" s="11" t="s">
        <v>10</v>
      </c>
      <c r="B103" s="11">
        <v>52.0</v>
      </c>
      <c r="C103" s="11">
        <v>50.0</v>
      </c>
      <c r="D103" s="11">
        <v>57.0</v>
      </c>
      <c r="E103" s="11">
        <v>57.0</v>
      </c>
      <c r="G103" s="11" t="s">
        <v>10</v>
      </c>
      <c r="H103" s="12">
        <f t="shared" si="199"/>
        <v>20.0</v>
      </c>
      <c r="I103" s="12">
        <f t="shared" si="190"/>
        <v>23.076923076923077</v>
      </c>
      <c r="J103" s="12">
        <f t="shared" si="191"/>
        <v>12.307692307692308</v>
      </c>
      <c r="K103" s="12">
        <f t="shared" si="192"/>
        <v>12.307692307692308</v>
      </c>
      <c r="M103" s="11" t="s">
        <v>10</v>
      </c>
      <c r="N103" s="12">
        <f t="shared" si="200"/>
        <v>80.0</v>
      </c>
      <c r="O103" s="12">
        <f t="shared" si="193"/>
        <v>76.92307692307693</v>
      </c>
      <c r="P103" s="12">
        <f t="shared" si="194"/>
        <v>87.6923076923077</v>
      </c>
      <c r="Q103" s="12">
        <f t="shared" si="195"/>
        <v>87.6923076923077</v>
      </c>
      <c r="R103" s="2"/>
      <c r="S103" s="11" t="s">
        <v>10</v>
      </c>
      <c r="T103" s="12">
        <f>((N111-N103)/N111)*100</f>
        <v>18.750000000000007</v>
      </c>
      <c r="U103" s="12">
        <f t="shared" si="210" ref="U103">((O111-O103)/O111)*100</f>
        <v>20.63492063492062</v>
      </c>
      <c r="V103" s="12">
        <f t="shared" si="211" ref="V103">((P111-P103)/P111)*100</f>
        <v>10.937500000000004</v>
      </c>
      <c r="W103" s="12">
        <f t="shared" si="212" ref="W103">((Q111-Q103)/Q111)*100</f>
        <v>12.307692307692307</v>
      </c>
    </row>
    <row r="104" spans="8:8">
      <c r="A104" s="11" t="s">
        <v>11</v>
      </c>
      <c r="B104" s="11">
        <v>57.0</v>
      </c>
      <c r="C104" s="11">
        <v>56.0</v>
      </c>
      <c r="D104" s="11">
        <v>59.0</v>
      </c>
      <c r="E104" s="11">
        <v>49.0</v>
      </c>
      <c r="G104" s="11" t="s">
        <v>11</v>
      </c>
      <c r="H104" s="12">
        <f t="shared" si="199"/>
        <v>12.307692307692308</v>
      </c>
      <c r="I104" s="12">
        <f t="shared" si="190"/>
        <v>13.846153846153847</v>
      </c>
      <c r="J104" s="12">
        <f t="shared" si="191"/>
        <v>9.230769230769232</v>
      </c>
      <c r="K104" s="12">
        <f t="shared" si="192"/>
        <v>24.615384615384617</v>
      </c>
      <c r="M104" s="11" t="s">
        <v>11</v>
      </c>
      <c r="N104" s="12">
        <f t="shared" si="200"/>
        <v>87.6923076923077</v>
      </c>
      <c r="O104" s="12">
        <f t="shared" si="193"/>
        <v>86.15384615384616</v>
      </c>
      <c r="P104" s="12">
        <f t="shared" si="194"/>
        <v>90.76923076923077</v>
      </c>
      <c r="Q104" s="12">
        <f t="shared" si="195"/>
        <v>75.38461538461539</v>
      </c>
      <c r="R104" s="2"/>
      <c r="S104" s="11" t="s">
        <v>11</v>
      </c>
      <c r="T104" s="12">
        <f>((N111-N104)/N111)*100</f>
        <v>10.937500000000004</v>
      </c>
      <c r="U104" s="12">
        <f t="shared" si="213" ref="U104">((O111-O104)/O111)*100</f>
        <v>11.1111111111111</v>
      </c>
      <c r="V104" s="12">
        <f t="shared" si="214" ref="V104">((P111-P104)/P111)*100</f>
        <v>7.8125</v>
      </c>
      <c r="W104" s="12">
        <f t="shared" si="215" ref="W104">((Q111-Q104)/Q111)*100</f>
        <v>24.615384615384613</v>
      </c>
    </row>
    <row r="105" spans="8:8">
      <c r="A105" s="11" t="s">
        <v>12</v>
      </c>
      <c r="B105" s="11">
        <v>50.0</v>
      </c>
      <c r="C105" s="11">
        <v>49.0</v>
      </c>
      <c r="D105" s="11">
        <v>51.0</v>
      </c>
      <c r="E105" s="11">
        <v>52.0</v>
      </c>
      <c r="G105" s="11" t="s">
        <v>12</v>
      </c>
      <c r="H105" s="12">
        <f t="shared" si="199"/>
        <v>23.076923076923077</v>
      </c>
      <c r="I105" s="12">
        <f t="shared" si="190"/>
        <v>24.615384615384617</v>
      </c>
      <c r="J105" s="12">
        <f t="shared" si="191"/>
        <v>21.53846153846154</v>
      </c>
      <c r="K105" s="12">
        <f t="shared" si="192"/>
        <v>20.0</v>
      </c>
      <c r="M105" s="11" t="s">
        <v>12</v>
      </c>
      <c r="N105" s="12">
        <f t="shared" si="200"/>
        <v>76.92307692307693</v>
      </c>
      <c r="O105" s="12">
        <f t="shared" si="193"/>
        <v>75.38461538461539</v>
      </c>
      <c r="P105" s="12">
        <f t="shared" si="194"/>
        <v>78.46153846153847</v>
      </c>
      <c r="Q105" s="12">
        <f t="shared" si="195"/>
        <v>80.0</v>
      </c>
      <c r="R105" s="2"/>
      <c r="S105" s="11" t="s">
        <v>12</v>
      </c>
      <c r="T105" s="12">
        <f>((N111-N105)/N111)*100</f>
        <v>21.874999999999993</v>
      </c>
      <c r="U105" s="12">
        <f t="shared" si="216" ref="U105">((O111-O105)/O111)*100</f>
        <v>22.222222222222218</v>
      </c>
      <c r="V105" s="12">
        <f t="shared" si="217" ref="V105">((P111-P105)/P111)*100</f>
        <v>20.3125</v>
      </c>
      <c r="W105" s="12">
        <f t="shared" si="218" ref="W105">((Q111-Q105)/Q111)*100</f>
        <v>20.0</v>
      </c>
    </row>
    <row r="106" spans="8:8">
      <c r="A106" s="11" t="s">
        <v>13</v>
      </c>
      <c r="B106" s="11">
        <v>53.0</v>
      </c>
      <c r="C106" s="11">
        <v>40.0</v>
      </c>
      <c r="D106" s="11">
        <v>52.0</v>
      </c>
      <c r="E106" s="11">
        <v>54.0</v>
      </c>
      <c r="G106" s="11" t="s">
        <v>13</v>
      </c>
      <c r="H106" s="12">
        <f t="shared" si="199"/>
        <v>18.461538461538463</v>
      </c>
      <c r="I106" s="12">
        <f t="shared" si="190"/>
        <v>38.46153846153847</v>
      </c>
      <c r="J106" s="12">
        <f t="shared" si="191"/>
        <v>20.0</v>
      </c>
      <c r="K106" s="12">
        <f t="shared" si="192"/>
        <v>16.923076923076923</v>
      </c>
      <c r="M106" s="11" t="s">
        <v>13</v>
      </c>
      <c r="N106" s="12">
        <f t="shared" si="200"/>
        <v>81.53846153846153</v>
      </c>
      <c r="O106" s="12">
        <f t="shared" si="193"/>
        <v>61.53846153846154</v>
      </c>
      <c r="P106" s="12">
        <f t="shared" si="194"/>
        <v>80.0</v>
      </c>
      <c r="Q106" s="12">
        <f t="shared" si="195"/>
        <v>83.07692307692308</v>
      </c>
      <c r="R106" s="2"/>
      <c r="S106" s="11" t="s">
        <v>13</v>
      </c>
      <c r="T106" s="12">
        <f>((N111-N106)/N111)*100</f>
        <v>17.18750000000001</v>
      </c>
      <c r="U106" s="12">
        <f t="shared" si="219" ref="U106">((O111-O106)/O111)*100</f>
        <v>36.507936507936506</v>
      </c>
      <c r="V106" s="12">
        <f t="shared" si="220" ref="V106">((P111-P106)/P111)*100</f>
        <v>18.750000000000007</v>
      </c>
      <c r="W106" s="12">
        <f t="shared" si="221" ref="W106">((Q111-Q106)/Q111)*100</f>
        <v>16.92307692307692</v>
      </c>
    </row>
    <row r="107" spans="8:8">
      <c r="A107" s="11" t="s">
        <v>14</v>
      </c>
      <c r="B107" s="11">
        <v>50.0</v>
      </c>
      <c r="C107" s="11">
        <v>56.0</v>
      </c>
      <c r="D107" s="11">
        <v>51.0</v>
      </c>
      <c r="E107" s="11">
        <v>58.0</v>
      </c>
      <c r="G107" s="11" t="s">
        <v>14</v>
      </c>
      <c r="H107" s="12">
        <f t="shared" si="199"/>
        <v>23.076923076923077</v>
      </c>
      <c r="I107" s="12">
        <f t="shared" si="190"/>
        <v>13.846153846153847</v>
      </c>
      <c r="J107" s="12">
        <f t="shared" si="191"/>
        <v>21.53846153846154</v>
      </c>
      <c r="K107" s="12">
        <f t="shared" si="192"/>
        <v>10.76923076923077</v>
      </c>
      <c r="M107" s="11" t="s">
        <v>14</v>
      </c>
      <c r="N107" s="12">
        <f t="shared" si="200"/>
        <v>76.92307692307693</v>
      </c>
      <c r="O107" s="12">
        <f t="shared" si="193"/>
        <v>86.15384615384616</v>
      </c>
      <c r="P107" s="12">
        <f t="shared" si="194"/>
        <v>78.46153846153847</v>
      </c>
      <c r="Q107" s="12">
        <f t="shared" si="195"/>
        <v>89.23076923076924</v>
      </c>
      <c r="R107" s="2"/>
      <c r="S107" s="11" t="s">
        <v>14</v>
      </c>
      <c r="T107" s="12">
        <f>((N111-N107)/N111)*100</f>
        <v>21.874999999999993</v>
      </c>
      <c r="U107" s="12">
        <f t="shared" si="222" ref="U107">((O111-O107)/O111)*100</f>
        <v>11.1111111111111</v>
      </c>
      <c r="V107" s="12">
        <f t="shared" si="223" ref="V107">((P111-P107)/P111)*100</f>
        <v>20.3125</v>
      </c>
      <c r="W107" s="12">
        <f t="shared" si="224" ref="W107">((Q111-Q107)/Q111)*100</f>
        <v>10.76923076923076</v>
      </c>
    </row>
    <row r="108" spans="8:8">
      <c r="A108" s="11" t="s">
        <v>15</v>
      </c>
      <c r="B108" s="11">
        <v>59.0</v>
      </c>
      <c r="C108" s="11">
        <v>56.0</v>
      </c>
      <c r="D108" s="11">
        <v>49.0</v>
      </c>
      <c r="E108" s="11">
        <v>51.0</v>
      </c>
      <c r="G108" s="11" t="s">
        <v>15</v>
      </c>
      <c r="H108" s="12">
        <f t="shared" si="199"/>
        <v>9.230769230769232</v>
      </c>
      <c r="I108" s="12">
        <f t="shared" si="190"/>
        <v>13.846153846153847</v>
      </c>
      <c r="J108" s="12">
        <f t="shared" si="191"/>
        <v>24.615384615384617</v>
      </c>
      <c r="K108" s="12">
        <f t="shared" si="192"/>
        <v>21.53846153846154</v>
      </c>
      <c r="M108" s="11" t="s">
        <v>15</v>
      </c>
      <c r="N108" s="12">
        <f t="shared" si="200"/>
        <v>90.76923076923077</v>
      </c>
      <c r="O108" s="12">
        <f t="shared" si="193"/>
        <v>86.15384615384616</v>
      </c>
      <c r="P108" s="12">
        <f t="shared" si="194"/>
        <v>75.38461538461539</v>
      </c>
      <c r="Q108" s="12">
        <f t="shared" si="195"/>
        <v>78.46153846153847</v>
      </c>
      <c r="R108" s="2"/>
      <c r="S108" s="11" t="s">
        <v>15</v>
      </c>
      <c r="T108" s="12">
        <f>((N111-N108)/N111)*100</f>
        <v>7.8125</v>
      </c>
      <c r="U108" s="12">
        <f t="shared" si="225" ref="U108">((O111-O108)/O111)*100</f>
        <v>11.1111111111111</v>
      </c>
      <c r="V108" s="12">
        <f t="shared" si="226" ref="V108">((P111-P108)/P111)*100</f>
        <v>23.437500000000004</v>
      </c>
      <c r="W108" s="12">
        <f t="shared" si="227" ref="W108">((Q111-Q108)/Q111)*100</f>
        <v>21.538461538461533</v>
      </c>
    </row>
    <row r="109" spans="8:8">
      <c r="A109" s="11" t="s">
        <v>16</v>
      </c>
      <c r="B109" s="11">
        <v>51.0</v>
      </c>
      <c r="C109" s="11">
        <v>56.0</v>
      </c>
      <c r="D109" s="11">
        <v>50.0</v>
      </c>
      <c r="E109" s="11">
        <v>55.0</v>
      </c>
      <c r="G109" s="11" t="s">
        <v>16</v>
      </c>
      <c r="H109" s="12">
        <f t="shared" si="199"/>
        <v>21.53846153846154</v>
      </c>
      <c r="I109" s="12">
        <f t="shared" si="190"/>
        <v>13.846153846153847</v>
      </c>
      <c r="J109" s="12">
        <f t="shared" si="191"/>
        <v>23.076923076923077</v>
      </c>
      <c r="K109" s="12">
        <f t="shared" si="192"/>
        <v>15.384615384615385</v>
      </c>
      <c r="M109" s="11" t="s">
        <v>16</v>
      </c>
      <c r="N109" s="12">
        <f t="shared" si="200"/>
        <v>78.46153846153847</v>
      </c>
      <c r="O109" s="12">
        <f t="shared" si="193"/>
        <v>86.15384615384616</v>
      </c>
      <c r="P109" s="12">
        <f t="shared" si="194"/>
        <v>76.92307692307693</v>
      </c>
      <c r="Q109" s="12">
        <f t="shared" si="195"/>
        <v>84.61538461538461</v>
      </c>
      <c r="R109" s="2"/>
      <c r="S109" s="11" t="s">
        <v>16</v>
      </c>
      <c r="T109" s="12">
        <f>((N111-N109)/N111)*100</f>
        <v>20.3125</v>
      </c>
      <c r="U109" s="12">
        <f t="shared" si="228" ref="U109">((O111-O109)/O111)*100</f>
        <v>11.1111111111111</v>
      </c>
      <c r="V109" s="12">
        <f t="shared" si="229" ref="V109">((P111-P109)/P111)*100</f>
        <v>21.874999999999993</v>
      </c>
      <c r="W109" s="12">
        <f t="shared" si="230" ref="W109">((Q111-Q109)/Q111)*100</f>
        <v>15.384615384615385</v>
      </c>
    </row>
    <row r="110" spans="8:8">
      <c r="A110" s="11" t="s">
        <v>17</v>
      </c>
      <c r="B110" s="11">
        <v>48.0</v>
      </c>
      <c r="C110" s="11">
        <v>53.0</v>
      </c>
      <c r="D110" s="11">
        <v>59.0</v>
      </c>
      <c r="E110" s="11">
        <v>57.0</v>
      </c>
      <c r="G110" s="11" t="s">
        <v>17</v>
      </c>
      <c r="H110" s="12">
        <f t="shared" si="199"/>
        <v>26.153846153846157</v>
      </c>
      <c r="I110" s="12">
        <f t="shared" si="190"/>
        <v>18.461538461538463</v>
      </c>
      <c r="J110" s="12">
        <f t="shared" si="191"/>
        <v>9.230769230769232</v>
      </c>
      <c r="K110" s="12">
        <f t="shared" si="192"/>
        <v>12.307692307692308</v>
      </c>
      <c r="M110" s="19" t="s">
        <v>17</v>
      </c>
      <c r="N110" s="12">
        <f t="shared" si="200"/>
        <v>73.84615384615385</v>
      </c>
      <c r="O110" s="12">
        <f t="shared" si="193"/>
        <v>81.53846153846153</v>
      </c>
      <c r="P110" s="12">
        <f t="shared" si="194"/>
        <v>90.76923076923077</v>
      </c>
      <c r="Q110" s="12">
        <f t="shared" si="195"/>
        <v>87.6923076923077</v>
      </c>
      <c r="R110" s="2"/>
      <c r="S110" s="11" t="s">
        <v>17</v>
      </c>
      <c r="T110" s="12">
        <f>((N111-N110)/N111)*100</f>
        <v>24.999999999999996</v>
      </c>
      <c r="U110" s="12">
        <f t="shared" si="231" ref="U110">((O111-O110)/O111)*100</f>
        <v>15.873015873015875</v>
      </c>
      <c r="V110" s="12">
        <f t="shared" si="232" ref="V110">((P111-P110)/P111)*100</f>
        <v>7.8125</v>
      </c>
      <c r="W110" s="12">
        <f t="shared" si="233" ref="W110">((Q111-Q110)/Q111)*100</f>
        <v>12.307692307692307</v>
      </c>
    </row>
    <row r="111" spans="8:8">
      <c r="A111" s="11" t="s">
        <v>18</v>
      </c>
      <c r="B111" s="11">
        <v>64.0</v>
      </c>
      <c r="C111" s="11">
        <v>63.0</v>
      </c>
      <c r="D111" s="11">
        <v>64.0</v>
      </c>
      <c r="E111" s="11">
        <v>65.0</v>
      </c>
      <c r="G111" s="11" t="s">
        <v>18</v>
      </c>
      <c r="H111" s="12">
        <f t="shared" si="199"/>
        <v>1.5384615384615385</v>
      </c>
      <c r="I111" s="12">
        <f t="shared" si="190"/>
        <v>3.076923076923077</v>
      </c>
      <c r="J111" s="12">
        <f t="shared" si="191"/>
        <v>1.5384615384615385</v>
      </c>
      <c r="K111" s="12">
        <f t="shared" si="192"/>
        <v>0.0</v>
      </c>
      <c r="M111" s="11" t="s">
        <v>18</v>
      </c>
      <c r="N111" s="12">
        <f t="shared" si="200"/>
        <v>98.46153846153847</v>
      </c>
      <c r="O111" s="12">
        <f t="shared" si="193"/>
        <v>96.92307692307692</v>
      </c>
      <c r="P111" s="12">
        <f t="shared" si="194"/>
        <v>98.46153846153847</v>
      </c>
      <c r="Q111" s="12">
        <f t="shared" si="195"/>
        <v>100.0</v>
      </c>
      <c r="R111" s="2"/>
    </row>
    <row r="112" spans="8:8">
      <c r="R112" s="2"/>
    </row>
    <row r="113" spans="8:8">
      <c r="A113" s="5" t="s">
        <v>35</v>
      </c>
      <c r="G113" s="5" t="s">
        <v>43</v>
      </c>
      <c r="M113" s="23" t="s">
        <v>42</v>
      </c>
      <c r="R113" s="2"/>
      <c r="S113" s="5" t="s">
        <v>20</v>
      </c>
    </row>
    <row r="114" spans="8:8">
      <c r="A114" t="s">
        <v>26</v>
      </c>
      <c r="G114" t="s">
        <v>26</v>
      </c>
      <c r="M114" t="s">
        <v>26</v>
      </c>
      <c r="R114" s="2"/>
      <c r="S114" t="s">
        <v>26</v>
      </c>
    </row>
    <row r="115" spans="8:8">
      <c r="A115" s="6" t="s">
        <v>0</v>
      </c>
      <c r="B115" s="7" t="s">
        <v>37</v>
      </c>
      <c r="C115" s="7"/>
      <c r="D115" s="7"/>
      <c r="E115" s="7"/>
      <c r="G115" s="6" t="s">
        <v>0</v>
      </c>
      <c r="H115" s="7" t="s">
        <v>44</v>
      </c>
      <c r="I115" s="7"/>
      <c r="J115" s="7"/>
      <c r="K115" s="7"/>
      <c r="M115" s="6" t="s">
        <v>0</v>
      </c>
      <c r="N115" s="7" t="s">
        <v>40</v>
      </c>
      <c r="O115" s="7"/>
      <c r="P115" s="7"/>
      <c r="Q115" s="7"/>
      <c r="R115" s="2"/>
      <c r="S115" s="6" t="s">
        <v>0</v>
      </c>
      <c r="T115" s="7" t="s">
        <v>41</v>
      </c>
      <c r="U115" s="7"/>
      <c r="V115" s="7"/>
      <c r="W115" s="7"/>
    </row>
    <row r="116" spans="8:8">
      <c r="A116" s="8"/>
      <c r="B116" s="9" t="s">
        <v>1</v>
      </c>
      <c r="C116" s="9" t="s">
        <v>2</v>
      </c>
      <c r="D116" s="9" t="s">
        <v>3</v>
      </c>
      <c r="E116" s="9" t="s">
        <v>4</v>
      </c>
      <c r="G116" s="8"/>
      <c r="H116" s="9" t="s">
        <v>1</v>
      </c>
      <c r="I116" s="9" t="s">
        <v>2</v>
      </c>
      <c r="J116" s="9" t="s">
        <v>3</v>
      </c>
      <c r="K116" s="9" t="s">
        <v>4</v>
      </c>
      <c r="M116" s="8"/>
      <c r="N116" s="9" t="s">
        <v>1</v>
      </c>
      <c r="O116" s="9" t="s">
        <v>2</v>
      </c>
      <c r="P116" s="9" t="s">
        <v>3</v>
      </c>
      <c r="Q116" s="9" t="s">
        <v>4</v>
      </c>
      <c r="R116" s="2"/>
      <c r="S116" s="8"/>
      <c r="T116" s="9" t="s">
        <v>1</v>
      </c>
      <c r="U116" s="9" t="s">
        <v>2</v>
      </c>
      <c r="V116" s="9" t="s">
        <v>3</v>
      </c>
      <c r="W116" s="9" t="s">
        <v>4</v>
      </c>
    </row>
    <row r="117" spans="8:8">
      <c r="A117" s="11" t="s">
        <v>6</v>
      </c>
      <c r="B117" s="11">
        <v>60.0</v>
      </c>
      <c r="C117" s="11">
        <v>60.0</v>
      </c>
      <c r="D117" s="11">
        <v>59.0</v>
      </c>
      <c r="E117" s="11">
        <v>60.0</v>
      </c>
      <c r="G117" s="11" t="s">
        <v>6</v>
      </c>
      <c r="H117" s="12">
        <f>((65-B117)/65)*100</f>
        <v>7.6923076923076925</v>
      </c>
      <c r="I117" s="12">
        <f t="shared" si="234" ref="I117:I129">((65-C117)/65)*100</f>
        <v>7.6923076923076925</v>
      </c>
      <c r="J117" s="12">
        <f t="shared" si="235" ref="J117:J129">((65-D117)/65)*100</f>
        <v>9.230769230769232</v>
      </c>
      <c r="K117" s="12">
        <f t="shared" si="236" ref="K117:K129">((65-E117)/65)*100</f>
        <v>7.6923076923076925</v>
      </c>
      <c r="M117" s="11" t="s">
        <v>6</v>
      </c>
      <c r="N117" s="12">
        <f>(B117/65)*100</f>
        <v>92.3076923076923</v>
      </c>
      <c r="O117" s="12">
        <f t="shared" si="237" ref="O117:O129">(C117/65)*100</f>
        <v>92.3076923076923</v>
      </c>
      <c r="P117" s="12">
        <f t="shared" si="238" ref="P117:P129">(D117/65)*100</f>
        <v>90.76923076923077</v>
      </c>
      <c r="Q117" s="12">
        <f t="shared" si="239" ref="Q117:Q129">(E117/65)*100</f>
        <v>92.3076923076923</v>
      </c>
      <c r="R117" s="2"/>
      <c r="S117" s="11" t="s">
        <v>6</v>
      </c>
      <c r="T117" s="12">
        <f>((N129-N117)/N129)*100</f>
        <v>6.250000000000007</v>
      </c>
      <c r="U117" s="12">
        <f t="shared" si="240" ref="U117">((O129-O117)/O129)*100</f>
        <v>4.761904761904759</v>
      </c>
      <c r="V117" s="12">
        <f t="shared" si="241" ref="V117">((P129-P117)/P129)*100</f>
        <v>7.8125</v>
      </c>
      <c r="W117" s="12">
        <f t="shared" si="242" ref="W117">((Q129-Q117)/Q129)*100</f>
        <v>7.6923076923076925</v>
      </c>
    </row>
    <row r="118" spans="8:8">
      <c r="A118" s="11" t="s">
        <v>7</v>
      </c>
      <c r="B118" s="11">
        <v>61.0</v>
      </c>
      <c r="C118" s="11">
        <v>60.0</v>
      </c>
      <c r="D118" s="11">
        <v>59.0</v>
      </c>
      <c r="E118" s="11">
        <v>61.0</v>
      </c>
      <c r="G118" s="11" t="s">
        <v>7</v>
      </c>
      <c r="H118" s="12">
        <f t="shared" si="243" ref="H118:H129">((65-B118)/65)*100</f>
        <v>6.153846153846154</v>
      </c>
      <c r="I118" s="12">
        <f t="shared" si="234"/>
        <v>7.6923076923076925</v>
      </c>
      <c r="J118" s="12">
        <f t="shared" si="235"/>
        <v>9.230769230769232</v>
      </c>
      <c r="K118" s="12">
        <f t="shared" si="236"/>
        <v>6.153846153846154</v>
      </c>
      <c r="M118" s="11" t="s">
        <v>7</v>
      </c>
      <c r="N118" s="12">
        <f t="shared" si="244" ref="N118:N129">(B118/65)*100</f>
        <v>93.84615384615384</v>
      </c>
      <c r="O118" s="12">
        <f t="shared" si="237"/>
        <v>92.3076923076923</v>
      </c>
      <c r="P118" s="12">
        <f t="shared" si="238"/>
        <v>90.76923076923077</v>
      </c>
      <c r="Q118" s="12">
        <f t="shared" si="239"/>
        <v>93.84615384615384</v>
      </c>
      <c r="R118" s="2"/>
      <c r="S118" s="11" t="s">
        <v>7</v>
      </c>
      <c r="T118" s="12">
        <f>((N129-N118)/N129)*100</f>
        <v>4.6875000000000115</v>
      </c>
      <c r="U118" s="12">
        <f t="shared" si="245" ref="U118">((O129-O118)/O129)*100</f>
        <v>4.761904761904759</v>
      </c>
      <c r="V118" s="12">
        <f t="shared" si="246" ref="V118">((P129-P118)/P129)*100</f>
        <v>7.8125</v>
      </c>
      <c r="W118" s="12">
        <f t="shared" si="247" ref="W118">((Q129-Q118)/Q129)*100</f>
        <v>6.15384615384616</v>
      </c>
    </row>
    <row r="119" spans="8:8">
      <c r="A119" s="11" t="s">
        <v>8</v>
      </c>
      <c r="B119" s="11">
        <v>59.0</v>
      </c>
      <c r="C119" s="11">
        <v>61.0</v>
      </c>
      <c r="D119" s="11">
        <v>59.0</v>
      </c>
      <c r="E119" s="11">
        <v>61.0</v>
      </c>
      <c r="G119" s="11" t="s">
        <v>8</v>
      </c>
      <c r="H119" s="12">
        <f t="shared" si="243"/>
        <v>9.230769230769232</v>
      </c>
      <c r="I119" s="12">
        <f t="shared" si="234"/>
        <v>6.153846153846154</v>
      </c>
      <c r="J119" s="12">
        <f t="shared" si="235"/>
        <v>9.230769230769232</v>
      </c>
      <c r="K119" s="12">
        <f t="shared" si="236"/>
        <v>6.153846153846154</v>
      </c>
      <c r="M119" s="11" t="s">
        <v>8</v>
      </c>
      <c r="N119" s="12">
        <f t="shared" si="244"/>
        <v>90.76923076923077</v>
      </c>
      <c r="O119" s="12">
        <f t="shared" si="237"/>
        <v>93.84615384615384</v>
      </c>
      <c r="P119" s="12">
        <f t="shared" si="238"/>
        <v>90.76923076923077</v>
      </c>
      <c r="Q119" s="12">
        <f t="shared" si="239"/>
        <v>93.84615384615384</v>
      </c>
      <c r="R119" s="2"/>
      <c r="S119" s="11" t="s">
        <v>8</v>
      </c>
      <c r="T119" s="12">
        <f>((N129-N119)/N129)*100</f>
        <v>7.8125</v>
      </c>
      <c r="U119" s="12">
        <f t="shared" si="248" ref="U119">((O129-O119)/O129)*100</f>
        <v>3.174603174603178</v>
      </c>
      <c r="V119" s="12">
        <f t="shared" si="249" ref="V119">((P129-P119)/P129)*100</f>
        <v>7.8125</v>
      </c>
      <c r="W119" s="12">
        <f t="shared" si="250" ref="W119">((Q129-Q119)/Q129)*100</f>
        <v>6.15384615384616</v>
      </c>
    </row>
    <row r="120" spans="8:8">
      <c r="A120" s="11" t="s">
        <v>9</v>
      </c>
      <c r="B120" s="11">
        <v>60.0</v>
      </c>
      <c r="C120" s="11">
        <v>60.0</v>
      </c>
      <c r="D120" s="11">
        <v>58.0</v>
      </c>
      <c r="E120" s="11">
        <v>60.0</v>
      </c>
      <c r="G120" s="11" t="s">
        <v>9</v>
      </c>
      <c r="H120" s="12">
        <f t="shared" si="243"/>
        <v>7.6923076923076925</v>
      </c>
      <c r="I120" s="12">
        <f t="shared" si="234"/>
        <v>7.6923076923076925</v>
      </c>
      <c r="J120" s="12">
        <f t="shared" si="235"/>
        <v>10.76923076923077</v>
      </c>
      <c r="K120" s="12">
        <f t="shared" si="236"/>
        <v>7.6923076923076925</v>
      </c>
      <c r="M120" s="11" t="s">
        <v>9</v>
      </c>
      <c r="N120" s="12">
        <f t="shared" si="244"/>
        <v>92.3076923076923</v>
      </c>
      <c r="O120" s="12">
        <f t="shared" si="237"/>
        <v>92.3076923076923</v>
      </c>
      <c r="P120" s="12">
        <f t="shared" si="238"/>
        <v>89.23076923076924</v>
      </c>
      <c r="Q120" s="12">
        <f t="shared" si="239"/>
        <v>92.3076923076923</v>
      </c>
      <c r="R120" s="2"/>
      <c r="S120" s="11" t="s">
        <v>9</v>
      </c>
      <c r="T120" s="12">
        <f>((N129-N120)/N129)*100</f>
        <v>6.250000000000007</v>
      </c>
      <c r="U120" s="12">
        <f t="shared" si="251" ref="U120">((O129-O120)/O129)*100</f>
        <v>4.761904761904759</v>
      </c>
      <c r="V120" s="12">
        <f t="shared" si="252" ref="V120">((P129-P120)/P129)*100</f>
        <v>9.374999999999995</v>
      </c>
      <c r="W120" s="12">
        <f t="shared" si="253" ref="W120">((Q129-Q120)/Q129)*100</f>
        <v>7.6923076923076925</v>
      </c>
    </row>
    <row r="121" spans="8:8">
      <c r="A121" s="11" t="s">
        <v>10</v>
      </c>
      <c r="B121" s="11">
        <v>52.0</v>
      </c>
      <c r="C121" s="11">
        <v>50.0</v>
      </c>
      <c r="D121" s="11">
        <v>57.0</v>
      </c>
      <c r="E121" s="11">
        <v>57.0</v>
      </c>
      <c r="G121" s="11" t="s">
        <v>10</v>
      </c>
      <c r="H121" s="12">
        <f t="shared" si="243"/>
        <v>20.0</v>
      </c>
      <c r="I121" s="12">
        <f t="shared" si="234"/>
        <v>23.076923076923077</v>
      </c>
      <c r="J121" s="12">
        <f t="shared" si="235"/>
        <v>12.307692307692308</v>
      </c>
      <c r="K121" s="12">
        <f t="shared" si="236"/>
        <v>12.307692307692308</v>
      </c>
      <c r="M121" s="11" t="s">
        <v>10</v>
      </c>
      <c r="N121" s="12">
        <f t="shared" si="244"/>
        <v>80.0</v>
      </c>
      <c r="O121" s="12">
        <f t="shared" si="237"/>
        <v>76.92307692307693</v>
      </c>
      <c r="P121" s="12">
        <f t="shared" si="238"/>
        <v>87.6923076923077</v>
      </c>
      <c r="Q121" s="12">
        <f t="shared" si="239"/>
        <v>87.6923076923077</v>
      </c>
      <c r="R121" s="2"/>
      <c r="S121" s="11" t="s">
        <v>10</v>
      </c>
      <c r="T121" s="12">
        <f>((N129-N121)/N129)*100</f>
        <v>18.750000000000007</v>
      </c>
      <c r="U121" s="12">
        <f t="shared" si="254" ref="U121">((O129-O121)/O129)*100</f>
        <v>20.63492063492062</v>
      </c>
      <c r="V121" s="12">
        <f t="shared" si="255" ref="V121">((P129-P121)/P129)*100</f>
        <v>10.937500000000004</v>
      </c>
      <c r="W121" s="12">
        <f t="shared" si="256" ref="W121">((Q129-Q121)/Q129)*100</f>
        <v>12.307692307692307</v>
      </c>
    </row>
    <row r="122" spans="8:8">
      <c r="A122" s="11" t="s">
        <v>11</v>
      </c>
      <c r="B122" s="11">
        <v>57.0</v>
      </c>
      <c r="C122" s="11">
        <v>56.0</v>
      </c>
      <c r="D122" s="11">
        <v>59.0</v>
      </c>
      <c r="E122" s="11">
        <v>49.0</v>
      </c>
      <c r="G122" s="11" t="s">
        <v>11</v>
      </c>
      <c r="H122" s="12">
        <f t="shared" si="243"/>
        <v>12.307692307692308</v>
      </c>
      <c r="I122" s="12">
        <f t="shared" si="234"/>
        <v>13.846153846153847</v>
      </c>
      <c r="J122" s="12">
        <f t="shared" si="235"/>
        <v>9.230769230769232</v>
      </c>
      <c r="K122" s="12">
        <f t="shared" si="236"/>
        <v>24.615384615384617</v>
      </c>
      <c r="M122" s="11" t="s">
        <v>11</v>
      </c>
      <c r="N122" s="12">
        <f t="shared" si="244"/>
        <v>87.6923076923077</v>
      </c>
      <c r="O122" s="12">
        <f t="shared" si="237"/>
        <v>86.15384615384616</v>
      </c>
      <c r="P122" s="12">
        <f t="shared" si="238"/>
        <v>90.76923076923077</v>
      </c>
      <c r="Q122" s="12">
        <f t="shared" si="239"/>
        <v>75.38461538461539</v>
      </c>
      <c r="R122" s="2"/>
      <c r="S122" s="11" t="s">
        <v>11</v>
      </c>
      <c r="T122" s="12">
        <f>((N129-N122)/N129)*100</f>
        <v>10.937500000000004</v>
      </c>
      <c r="U122" s="12">
        <f t="shared" si="257" ref="U122">((O129-O122)/O129)*100</f>
        <v>11.1111111111111</v>
      </c>
      <c r="V122" s="12">
        <f t="shared" si="258" ref="V122">((P129-P122)/P129)*100</f>
        <v>7.8125</v>
      </c>
      <c r="W122" s="12">
        <f t="shared" si="259" ref="W122">((Q129-Q122)/Q129)*100</f>
        <v>24.615384615384613</v>
      </c>
    </row>
    <row r="123" spans="8:8">
      <c r="A123" s="11" t="s">
        <v>12</v>
      </c>
      <c r="B123" s="11">
        <v>50.0</v>
      </c>
      <c r="C123" s="11">
        <v>49.0</v>
      </c>
      <c r="D123" s="11">
        <v>51.0</v>
      </c>
      <c r="E123" s="11">
        <v>52.0</v>
      </c>
      <c r="G123" s="11" t="s">
        <v>12</v>
      </c>
      <c r="H123" s="12">
        <f t="shared" si="243"/>
        <v>23.076923076923077</v>
      </c>
      <c r="I123" s="12">
        <f t="shared" si="234"/>
        <v>24.615384615384617</v>
      </c>
      <c r="J123" s="12">
        <f t="shared" si="235"/>
        <v>21.53846153846154</v>
      </c>
      <c r="K123" s="12">
        <f t="shared" si="236"/>
        <v>20.0</v>
      </c>
      <c r="M123" s="11" t="s">
        <v>12</v>
      </c>
      <c r="N123" s="12">
        <f t="shared" si="244"/>
        <v>76.92307692307693</v>
      </c>
      <c r="O123" s="12">
        <f t="shared" si="237"/>
        <v>75.38461538461539</v>
      </c>
      <c r="P123" s="12">
        <f t="shared" si="238"/>
        <v>78.46153846153847</v>
      </c>
      <c r="Q123" s="12">
        <f t="shared" si="239"/>
        <v>80.0</v>
      </c>
      <c r="R123" s="2"/>
      <c r="S123" s="11" t="s">
        <v>12</v>
      </c>
      <c r="T123" s="12">
        <f>((N129-N123)/N129)*100</f>
        <v>21.874999999999993</v>
      </c>
      <c r="U123" s="12">
        <f t="shared" si="260" ref="U123">((O129-O123)/O129)*100</f>
        <v>22.222222222222218</v>
      </c>
      <c r="V123" s="12">
        <f t="shared" si="261" ref="V123">((P129-P123)/P129)*100</f>
        <v>20.3125</v>
      </c>
      <c r="W123" s="12">
        <f t="shared" si="262" ref="W123">((Q129-Q123)/Q129)*100</f>
        <v>20.0</v>
      </c>
    </row>
    <row r="124" spans="8:8">
      <c r="A124" s="11" t="s">
        <v>13</v>
      </c>
      <c r="B124" s="11">
        <v>53.0</v>
      </c>
      <c r="C124" s="11">
        <v>40.0</v>
      </c>
      <c r="D124" s="11">
        <v>52.0</v>
      </c>
      <c r="E124" s="11">
        <v>54.0</v>
      </c>
      <c r="G124" s="11" t="s">
        <v>13</v>
      </c>
      <c r="H124" s="12">
        <f t="shared" si="243"/>
        <v>18.461538461538463</v>
      </c>
      <c r="I124" s="12">
        <f t="shared" si="234"/>
        <v>38.46153846153847</v>
      </c>
      <c r="J124" s="12">
        <f t="shared" si="235"/>
        <v>20.0</v>
      </c>
      <c r="K124" s="12">
        <f t="shared" si="236"/>
        <v>16.923076923076923</v>
      </c>
      <c r="M124" s="11" t="s">
        <v>13</v>
      </c>
      <c r="N124" s="12">
        <f t="shared" si="244"/>
        <v>81.53846153846153</v>
      </c>
      <c r="O124" s="12">
        <f t="shared" si="237"/>
        <v>61.53846153846154</v>
      </c>
      <c r="P124" s="12">
        <f t="shared" si="238"/>
        <v>80.0</v>
      </c>
      <c r="Q124" s="12">
        <f t="shared" si="239"/>
        <v>83.07692307692308</v>
      </c>
      <c r="R124" s="2"/>
      <c r="S124" s="11" t="s">
        <v>13</v>
      </c>
      <c r="T124" s="12">
        <f>((N129-N124)/N129)*100</f>
        <v>17.18750000000001</v>
      </c>
      <c r="U124" s="12">
        <f t="shared" si="263" ref="U124">((O129-O124)/O129)*100</f>
        <v>36.507936507936506</v>
      </c>
      <c r="V124" s="12">
        <f t="shared" si="264" ref="V124">((P129-P124)/P129)*100</f>
        <v>18.750000000000007</v>
      </c>
      <c r="W124" s="12">
        <f t="shared" si="265" ref="W124">((Q129-Q124)/Q129)*100</f>
        <v>16.92307692307692</v>
      </c>
    </row>
    <row r="125" spans="8:8">
      <c r="A125" s="11" t="s">
        <v>14</v>
      </c>
      <c r="B125" s="11">
        <v>50.0</v>
      </c>
      <c r="C125" s="11">
        <v>56.0</v>
      </c>
      <c r="D125" s="11">
        <v>51.0</v>
      </c>
      <c r="E125" s="11">
        <v>58.0</v>
      </c>
      <c r="G125" s="11" t="s">
        <v>14</v>
      </c>
      <c r="H125" s="12">
        <f t="shared" si="243"/>
        <v>23.076923076923077</v>
      </c>
      <c r="I125" s="12">
        <f t="shared" si="234"/>
        <v>13.846153846153847</v>
      </c>
      <c r="J125" s="12">
        <f t="shared" si="235"/>
        <v>21.53846153846154</v>
      </c>
      <c r="K125" s="12">
        <f t="shared" si="236"/>
        <v>10.76923076923077</v>
      </c>
      <c r="M125" s="11" t="s">
        <v>14</v>
      </c>
      <c r="N125" s="12">
        <f t="shared" si="244"/>
        <v>76.92307692307693</v>
      </c>
      <c r="O125" s="12">
        <f t="shared" si="237"/>
        <v>86.15384615384616</v>
      </c>
      <c r="P125" s="12">
        <f t="shared" si="238"/>
        <v>78.46153846153847</v>
      </c>
      <c r="Q125" s="12">
        <f t="shared" si="239"/>
        <v>89.23076923076924</v>
      </c>
      <c r="R125" s="2"/>
      <c r="S125" s="11" t="s">
        <v>14</v>
      </c>
      <c r="T125" s="12">
        <f>((N129-N125)/N129)*100</f>
        <v>21.874999999999993</v>
      </c>
      <c r="U125" s="12">
        <f t="shared" si="266" ref="U125">((O129-O125)/O129)*100</f>
        <v>11.1111111111111</v>
      </c>
      <c r="V125" s="12">
        <f t="shared" si="267" ref="V125">((P129-P125)/P129)*100</f>
        <v>20.3125</v>
      </c>
      <c r="W125" s="12">
        <f t="shared" si="268" ref="W125">((Q129-Q125)/Q129)*100</f>
        <v>10.76923076923076</v>
      </c>
    </row>
    <row r="126" spans="8:8">
      <c r="A126" s="11" t="s">
        <v>15</v>
      </c>
      <c r="B126" s="11">
        <v>59.0</v>
      </c>
      <c r="C126" s="11">
        <v>56.0</v>
      </c>
      <c r="D126" s="11">
        <v>49.0</v>
      </c>
      <c r="E126" s="11">
        <v>51.0</v>
      </c>
      <c r="G126" s="11" t="s">
        <v>15</v>
      </c>
      <c r="H126" s="12">
        <f t="shared" si="243"/>
        <v>9.230769230769232</v>
      </c>
      <c r="I126" s="12">
        <f t="shared" si="234"/>
        <v>13.846153846153847</v>
      </c>
      <c r="J126" s="12">
        <f t="shared" si="235"/>
        <v>24.615384615384617</v>
      </c>
      <c r="K126" s="12">
        <f t="shared" si="236"/>
        <v>21.53846153846154</v>
      </c>
      <c r="M126" s="11" t="s">
        <v>15</v>
      </c>
      <c r="N126" s="12">
        <f t="shared" si="244"/>
        <v>90.76923076923077</v>
      </c>
      <c r="O126" s="12">
        <f t="shared" si="237"/>
        <v>86.15384615384616</v>
      </c>
      <c r="P126" s="12">
        <f t="shared" si="238"/>
        <v>75.38461538461539</v>
      </c>
      <c r="Q126" s="12">
        <f t="shared" si="239"/>
        <v>78.46153846153847</v>
      </c>
      <c r="R126" s="2"/>
      <c r="S126" s="11" t="s">
        <v>15</v>
      </c>
      <c r="T126" s="12">
        <f>((N129-N126)/N129)*100</f>
        <v>7.8125</v>
      </c>
      <c r="U126" s="12">
        <f t="shared" si="269" ref="U126">((O129-O126)/O129)*100</f>
        <v>11.1111111111111</v>
      </c>
      <c r="V126" s="12">
        <f t="shared" si="270" ref="V126">((P129-P126)/P129)*100</f>
        <v>23.437500000000004</v>
      </c>
      <c r="W126" s="12">
        <f t="shared" si="271" ref="W126">((Q129-Q126)/Q129)*100</f>
        <v>21.538461538461533</v>
      </c>
    </row>
    <row r="127" spans="8:8">
      <c r="A127" s="11" t="s">
        <v>16</v>
      </c>
      <c r="B127" s="11">
        <v>51.0</v>
      </c>
      <c r="C127" s="11">
        <v>56.0</v>
      </c>
      <c r="D127" s="11">
        <v>50.0</v>
      </c>
      <c r="E127" s="11">
        <v>55.0</v>
      </c>
      <c r="G127" s="11" t="s">
        <v>16</v>
      </c>
      <c r="H127" s="12">
        <f t="shared" si="243"/>
        <v>21.53846153846154</v>
      </c>
      <c r="I127" s="12">
        <f t="shared" si="234"/>
        <v>13.846153846153847</v>
      </c>
      <c r="J127" s="12">
        <f t="shared" si="235"/>
        <v>23.076923076923077</v>
      </c>
      <c r="K127" s="12">
        <f t="shared" si="236"/>
        <v>15.384615384615385</v>
      </c>
      <c r="M127" s="11" t="s">
        <v>16</v>
      </c>
      <c r="N127" s="12">
        <f t="shared" si="244"/>
        <v>78.46153846153847</v>
      </c>
      <c r="O127" s="12">
        <f t="shared" si="237"/>
        <v>86.15384615384616</v>
      </c>
      <c r="P127" s="12">
        <f t="shared" si="238"/>
        <v>76.92307692307693</v>
      </c>
      <c r="Q127" s="12">
        <f t="shared" si="239"/>
        <v>84.61538461538461</v>
      </c>
      <c r="R127" s="2"/>
      <c r="S127" s="11" t="s">
        <v>16</v>
      </c>
      <c r="T127" s="12">
        <f>((N129-N127)/N129)*100</f>
        <v>20.3125</v>
      </c>
      <c r="U127" s="12">
        <f t="shared" si="272" ref="U127">((O129-O127)/O129)*100</f>
        <v>11.1111111111111</v>
      </c>
      <c r="V127" s="12">
        <f t="shared" si="273" ref="V127">((P129-P127)/P129)*100</f>
        <v>21.874999999999993</v>
      </c>
      <c r="W127" s="12">
        <f t="shared" si="274" ref="W127">((Q129-Q127)/Q129)*100</f>
        <v>15.384615384615385</v>
      </c>
    </row>
    <row r="128" spans="8:8">
      <c r="A128" s="11" t="s">
        <v>17</v>
      </c>
      <c r="B128" s="11">
        <v>48.0</v>
      </c>
      <c r="C128" s="11">
        <v>53.0</v>
      </c>
      <c r="D128" s="11">
        <v>59.0</v>
      </c>
      <c r="E128" s="11">
        <v>57.0</v>
      </c>
      <c r="G128" s="11" t="s">
        <v>17</v>
      </c>
      <c r="H128" s="12">
        <f t="shared" si="243"/>
        <v>26.153846153846157</v>
      </c>
      <c r="I128" s="12">
        <f t="shared" si="234"/>
        <v>18.461538461538463</v>
      </c>
      <c r="J128" s="12">
        <f t="shared" si="235"/>
        <v>9.230769230769232</v>
      </c>
      <c r="K128" s="12">
        <f t="shared" si="236"/>
        <v>12.307692307692308</v>
      </c>
      <c r="M128" s="19" t="s">
        <v>17</v>
      </c>
      <c r="N128" s="12">
        <f t="shared" si="244"/>
        <v>73.84615384615385</v>
      </c>
      <c r="O128" s="12">
        <f t="shared" si="237"/>
        <v>81.53846153846153</v>
      </c>
      <c r="P128" s="12">
        <f t="shared" si="238"/>
        <v>90.76923076923077</v>
      </c>
      <c r="Q128" s="12">
        <f t="shared" si="239"/>
        <v>87.6923076923077</v>
      </c>
      <c r="R128" s="2"/>
      <c r="S128" s="11" t="s">
        <v>17</v>
      </c>
      <c r="T128" s="12">
        <f>((N129-N128)/N129)*100</f>
        <v>24.999999999999996</v>
      </c>
      <c r="U128" s="12">
        <f t="shared" si="275" ref="U128">((O129-O128)/O129)*100</f>
        <v>15.873015873015875</v>
      </c>
      <c r="V128" s="12">
        <f t="shared" si="276" ref="V128">((P129-P128)/P129)*100</f>
        <v>7.8125</v>
      </c>
      <c r="W128" s="12">
        <f t="shared" si="277" ref="W128">((Q129-Q128)/Q129)*100</f>
        <v>12.307692307692307</v>
      </c>
    </row>
    <row r="129" spans="8:8">
      <c r="A129" s="11" t="s">
        <v>18</v>
      </c>
      <c r="B129" s="11">
        <v>64.0</v>
      </c>
      <c r="C129" s="11">
        <v>63.0</v>
      </c>
      <c r="D129" s="11">
        <v>64.0</v>
      </c>
      <c r="E129" s="11">
        <v>65.0</v>
      </c>
      <c r="G129" s="11" t="s">
        <v>18</v>
      </c>
      <c r="H129" s="12">
        <f t="shared" si="243"/>
        <v>1.5384615384615385</v>
      </c>
      <c r="I129" s="12">
        <f t="shared" si="234"/>
        <v>3.076923076923077</v>
      </c>
      <c r="J129" s="12">
        <f t="shared" si="235"/>
        <v>1.5384615384615385</v>
      </c>
      <c r="K129" s="12">
        <f t="shared" si="236"/>
        <v>0.0</v>
      </c>
      <c r="M129" s="11" t="s">
        <v>18</v>
      </c>
      <c r="N129" s="12">
        <f t="shared" si="244"/>
        <v>98.46153846153847</v>
      </c>
      <c r="O129" s="12">
        <f t="shared" si="237"/>
        <v>96.92307692307692</v>
      </c>
      <c r="P129" s="12">
        <f t="shared" si="238"/>
        <v>98.46153846153847</v>
      </c>
      <c r="Q129" s="12">
        <f t="shared" si="239"/>
        <v>100.0</v>
      </c>
      <c r="R129" s="2"/>
    </row>
    <row r="130" spans="8:8">
      <c r="R130" s="2"/>
    </row>
    <row r="131" spans="8:8">
      <c r="A131" s="5" t="s">
        <v>35</v>
      </c>
      <c r="G131" s="5" t="s">
        <v>43</v>
      </c>
      <c r="M131" s="23" t="s">
        <v>42</v>
      </c>
      <c r="R131" s="2"/>
      <c r="S131" s="5" t="s">
        <v>20</v>
      </c>
    </row>
    <row r="132" spans="8:8">
      <c r="A132" t="s">
        <v>27</v>
      </c>
      <c r="G132" t="s">
        <v>27</v>
      </c>
      <c r="M132" t="s">
        <v>27</v>
      </c>
      <c r="R132" s="2"/>
      <c r="S132" t="s">
        <v>27</v>
      </c>
    </row>
    <row r="133" spans="8:8">
      <c r="A133" s="6" t="s">
        <v>0</v>
      </c>
      <c r="B133" s="7" t="s">
        <v>37</v>
      </c>
      <c r="C133" s="7"/>
      <c r="D133" s="7"/>
      <c r="E133" s="7"/>
      <c r="G133" s="6" t="s">
        <v>0</v>
      </c>
      <c r="H133" s="7" t="s">
        <v>44</v>
      </c>
      <c r="I133" s="7"/>
      <c r="J133" s="7"/>
      <c r="K133" s="7"/>
      <c r="M133" s="6" t="s">
        <v>0</v>
      </c>
      <c r="N133" s="7" t="s">
        <v>40</v>
      </c>
      <c r="O133" s="7"/>
      <c r="P133" s="7"/>
      <c r="Q133" s="7"/>
      <c r="R133" s="2"/>
      <c r="S133" s="6" t="s">
        <v>0</v>
      </c>
      <c r="T133" s="7" t="s">
        <v>41</v>
      </c>
      <c r="U133" s="7"/>
      <c r="V133" s="7"/>
      <c r="W133" s="7"/>
    </row>
    <row r="134" spans="8:8">
      <c r="A134" s="8"/>
      <c r="B134" s="9" t="s">
        <v>1</v>
      </c>
      <c r="C134" s="9" t="s">
        <v>2</v>
      </c>
      <c r="D134" s="9" t="s">
        <v>3</v>
      </c>
      <c r="E134" s="9" t="s">
        <v>4</v>
      </c>
      <c r="G134" s="8"/>
      <c r="H134" s="9" t="s">
        <v>1</v>
      </c>
      <c r="I134" s="9" t="s">
        <v>2</v>
      </c>
      <c r="J134" s="9" t="s">
        <v>3</v>
      </c>
      <c r="K134" s="9" t="s">
        <v>4</v>
      </c>
      <c r="M134" s="8"/>
      <c r="N134" s="9" t="s">
        <v>1</v>
      </c>
      <c r="O134" s="9" t="s">
        <v>2</v>
      </c>
      <c r="P134" s="9" t="s">
        <v>3</v>
      </c>
      <c r="Q134" s="9" t="s">
        <v>4</v>
      </c>
      <c r="R134" s="2"/>
      <c r="S134" s="8"/>
      <c r="T134" s="9" t="s">
        <v>1</v>
      </c>
      <c r="U134" s="9" t="s">
        <v>2</v>
      </c>
      <c r="V134" s="9" t="s">
        <v>3</v>
      </c>
      <c r="W134" s="9" t="s">
        <v>4</v>
      </c>
    </row>
    <row r="135" spans="8:8">
      <c r="A135" s="11" t="s">
        <v>6</v>
      </c>
      <c r="B135" s="11">
        <v>60.0</v>
      </c>
      <c r="C135" s="11">
        <v>60.0</v>
      </c>
      <c r="D135" s="11">
        <v>59.0</v>
      </c>
      <c r="E135" s="11">
        <v>60.0</v>
      </c>
      <c r="G135" s="11" t="s">
        <v>6</v>
      </c>
      <c r="H135" s="12">
        <f>((65-B135)/65)*100</f>
        <v>7.6923076923076925</v>
      </c>
      <c r="I135" s="12">
        <f t="shared" si="278" ref="I135:I147">((65-C135)/65)*100</f>
        <v>7.6923076923076925</v>
      </c>
      <c r="J135" s="12">
        <f t="shared" si="279" ref="J135:J147">((65-D135)/65)*100</f>
        <v>9.230769230769232</v>
      </c>
      <c r="K135" s="12">
        <f t="shared" si="280" ref="K135:K147">((65-E135)/65)*100</f>
        <v>7.6923076923076925</v>
      </c>
      <c r="M135" s="11" t="s">
        <v>6</v>
      </c>
      <c r="N135" s="12">
        <f>(B135/65)*100</f>
        <v>92.3076923076923</v>
      </c>
      <c r="O135" s="12">
        <f t="shared" si="281" ref="O135:O147">(C135/65)*100</f>
        <v>92.3076923076923</v>
      </c>
      <c r="P135" s="12">
        <f t="shared" si="282" ref="P135:P147">(D135/65)*100</f>
        <v>90.76923076923077</v>
      </c>
      <c r="Q135" s="12">
        <f t="shared" si="283" ref="Q135:Q147">(E135/65)*100</f>
        <v>92.3076923076923</v>
      </c>
      <c r="R135" s="2"/>
      <c r="S135" s="11" t="s">
        <v>6</v>
      </c>
      <c r="T135" s="12">
        <f>((N147-N135)/N147)*100</f>
        <v>6.250000000000007</v>
      </c>
      <c r="U135" s="12">
        <f t="shared" si="284" ref="U135">((O147-O135)/O147)*100</f>
        <v>4.761904761904759</v>
      </c>
      <c r="V135" s="12">
        <f t="shared" si="285" ref="V135">((P147-P135)/P147)*100</f>
        <v>7.8125</v>
      </c>
      <c r="W135" s="12">
        <f t="shared" si="286" ref="W135">((Q147-Q135)/Q147)*100</f>
        <v>6.250000000000007</v>
      </c>
    </row>
    <row r="136" spans="8:8">
      <c r="A136" s="11" t="s">
        <v>7</v>
      </c>
      <c r="B136" s="11">
        <v>60.0</v>
      </c>
      <c r="C136" s="11">
        <v>60.0</v>
      </c>
      <c r="D136" s="11">
        <v>59.0</v>
      </c>
      <c r="E136" s="11">
        <v>60.0</v>
      </c>
      <c r="G136" s="11" t="s">
        <v>7</v>
      </c>
      <c r="H136" s="12">
        <f t="shared" si="287" ref="H136:H147">((65-B136)/65)*100</f>
        <v>7.6923076923076925</v>
      </c>
      <c r="I136" s="12">
        <f t="shared" si="278"/>
        <v>7.6923076923076925</v>
      </c>
      <c r="J136" s="12">
        <f t="shared" si="279"/>
        <v>9.230769230769232</v>
      </c>
      <c r="K136" s="12">
        <f t="shared" si="280"/>
        <v>7.6923076923076925</v>
      </c>
      <c r="M136" s="11" t="s">
        <v>7</v>
      </c>
      <c r="N136" s="12">
        <f t="shared" si="288" ref="N136:N147">(B136/65)*100</f>
        <v>92.3076923076923</v>
      </c>
      <c r="O136" s="12">
        <f t="shared" si="281"/>
        <v>92.3076923076923</v>
      </c>
      <c r="P136" s="12">
        <f t="shared" si="282"/>
        <v>90.76923076923077</v>
      </c>
      <c r="Q136" s="12">
        <f t="shared" si="283"/>
        <v>92.3076923076923</v>
      </c>
      <c r="R136" s="2"/>
      <c r="S136" s="11" t="s">
        <v>7</v>
      </c>
      <c r="T136" s="12">
        <f>((N147-N136)/N147)*100</f>
        <v>6.250000000000007</v>
      </c>
      <c r="U136" s="12">
        <f t="shared" si="289" ref="U136">((O147-O136)/O147)*100</f>
        <v>4.761904761904759</v>
      </c>
      <c r="V136" s="12">
        <f t="shared" si="290" ref="V136">((P147-P136)/P147)*100</f>
        <v>7.8125</v>
      </c>
      <c r="W136" s="12">
        <f t="shared" si="291" ref="W136">((Q147-Q136)/Q147)*100</f>
        <v>6.250000000000007</v>
      </c>
    </row>
    <row r="137" spans="8:8">
      <c r="A137" s="11" t="s">
        <v>8</v>
      </c>
      <c r="B137" s="11">
        <v>59.0</v>
      </c>
      <c r="C137" s="11">
        <v>59.0</v>
      </c>
      <c r="D137" s="11">
        <v>59.0</v>
      </c>
      <c r="E137" s="11">
        <v>61.0</v>
      </c>
      <c r="G137" s="11" t="s">
        <v>8</v>
      </c>
      <c r="H137" s="12">
        <f t="shared" si="287"/>
        <v>9.230769230769232</v>
      </c>
      <c r="I137" s="12">
        <f t="shared" si="278"/>
        <v>9.230769230769232</v>
      </c>
      <c r="J137" s="12">
        <f t="shared" si="279"/>
        <v>9.230769230769232</v>
      </c>
      <c r="K137" s="12">
        <f t="shared" si="280"/>
        <v>6.153846153846154</v>
      </c>
      <c r="M137" s="11" t="s">
        <v>8</v>
      </c>
      <c r="N137" s="12">
        <f t="shared" si="288"/>
        <v>90.76923076923077</v>
      </c>
      <c r="O137" s="12">
        <f t="shared" si="281"/>
        <v>90.76923076923077</v>
      </c>
      <c r="P137" s="12">
        <f t="shared" si="282"/>
        <v>90.76923076923077</v>
      </c>
      <c r="Q137" s="12">
        <f t="shared" si="283"/>
        <v>93.84615384615384</v>
      </c>
      <c r="R137" s="2"/>
      <c r="S137" s="11" t="s">
        <v>8</v>
      </c>
      <c r="T137" s="12">
        <f>((N147-N137)/N147)*100</f>
        <v>7.8125</v>
      </c>
      <c r="U137" s="12">
        <f t="shared" si="292" ref="U137">((O147-O137)/O147)*100</f>
        <v>6.349206349206342</v>
      </c>
      <c r="V137" s="12">
        <f t="shared" si="293" ref="V137">((P147-P137)/P147)*100</f>
        <v>7.8125</v>
      </c>
      <c r="W137" s="12">
        <f t="shared" si="294" ref="W137">((Q147-Q137)/Q147)*100</f>
        <v>4.6875000000000115</v>
      </c>
    </row>
    <row r="138" spans="8:8">
      <c r="A138" s="11" t="s">
        <v>9</v>
      </c>
      <c r="B138" s="11">
        <v>59.0</v>
      </c>
      <c r="C138" s="11">
        <v>60.0</v>
      </c>
      <c r="D138" s="11">
        <v>58.0</v>
      </c>
      <c r="E138" s="11">
        <v>60.0</v>
      </c>
      <c r="G138" s="11" t="s">
        <v>9</v>
      </c>
      <c r="H138" s="12">
        <f t="shared" si="287"/>
        <v>9.230769230769232</v>
      </c>
      <c r="I138" s="12">
        <f t="shared" si="278"/>
        <v>7.6923076923076925</v>
      </c>
      <c r="J138" s="12">
        <f t="shared" si="279"/>
        <v>10.76923076923077</v>
      </c>
      <c r="K138" s="12">
        <f t="shared" si="280"/>
        <v>7.6923076923076925</v>
      </c>
      <c r="M138" s="11" t="s">
        <v>9</v>
      </c>
      <c r="N138" s="12">
        <f t="shared" si="288"/>
        <v>90.76923076923077</v>
      </c>
      <c r="O138" s="12">
        <f t="shared" si="281"/>
        <v>92.3076923076923</v>
      </c>
      <c r="P138" s="12">
        <f t="shared" si="282"/>
        <v>89.23076923076924</v>
      </c>
      <c r="Q138" s="12">
        <f t="shared" si="283"/>
        <v>92.3076923076923</v>
      </c>
      <c r="R138" s="2"/>
      <c r="S138" s="11" t="s">
        <v>9</v>
      </c>
      <c r="T138" s="12">
        <f>((N147-N138)/N147)*100</f>
        <v>7.8125</v>
      </c>
      <c r="U138" s="12">
        <f t="shared" si="295" ref="U138">((O147-O138)/O147)*100</f>
        <v>4.761904761904759</v>
      </c>
      <c r="V138" s="12">
        <f t="shared" si="296" ref="V138">((P147-P138)/P147)*100</f>
        <v>9.374999999999995</v>
      </c>
      <c r="W138" s="12">
        <f t="shared" si="297" ref="W138">((Q147-Q138)/Q147)*100</f>
        <v>6.250000000000007</v>
      </c>
    </row>
    <row r="139" spans="8:8">
      <c r="A139" s="11" t="s">
        <v>10</v>
      </c>
      <c r="B139" s="11">
        <v>50.0</v>
      </c>
      <c r="C139" s="11">
        <v>50.0</v>
      </c>
      <c r="D139" s="11">
        <v>55.0</v>
      </c>
      <c r="E139" s="11">
        <v>57.0</v>
      </c>
      <c r="G139" s="11" t="s">
        <v>10</v>
      </c>
      <c r="H139" s="12">
        <f t="shared" si="287"/>
        <v>23.076923076923077</v>
      </c>
      <c r="I139" s="12">
        <f t="shared" si="278"/>
        <v>23.076923076923077</v>
      </c>
      <c r="J139" s="12">
        <f t="shared" si="279"/>
        <v>15.384615384615385</v>
      </c>
      <c r="K139" s="12">
        <f t="shared" si="280"/>
        <v>12.307692307692308</v>
      </c>
      <c r="M139" s="11" t="s">
        <v>10</v>
      </c>
      <c r="N139" s="12">
        <f t="shared" si="288"/>
        <v>76.92307692307693</v>
      </c>
      <c r="O139" s="12">
        <f t="shared" si="281"/>
        <v>76.92307692307693</v>
      </c>
      <c r="P139" s="12">
        <f t="shared" si="282"/>
        <v>84.61538461538461</v>
      </c>
      <c r="Q139" s="12">
        <f t="shared" si="283"/>
        <v>87.6923076923077</v>
      </c>
      <c r="R139" s="2"/>
      <c r="S139" s="11" t="s">
        <v>10</v>
      </c>
      <c r="T139" s="12">
        <f>((N147-N139)/N147)*100</f>
        <v>21.874999999999993</v>
      </c>
      <c r="U139" s="12">
        <f t="shared" si="298" ref="U139">((O147-O139)/O147)*100</f>
        <v>20.63492063492062</v>
      </c>
      <c r="V139" s="12">
        <f t="shared" si="299" ref="V139">((P147-P139)/P147)*100</f>
        <v>14.062500000000009</v>
      </c>
      <c r="W139" s="12">
        <f t="shared" si="300" ref="W139">((Q147-Q139)/Q147)*100</f>
        <v>10.937500000000004</v>
      </c>
    </row>
    <row r="140" spans="8:8">
      <c r="A140" s="11" t="s">
        <v>11</v>
      </c>
      <c r="B140" s="11">
        <v>56.0</v>
      </c>
      <c r="C140" s="11">
        <v>56.0</v>
      </c>
      <c r="D140" s="11">
        <v>59.0</v>
      </c>
      <c r="E140" s="11">
        <v>49.0</v>
      </c>
      <c r="G140" s="11" t="s">
        <v>11</v>
      </c>
      <c r="H140" s="12">
        <f t="shared" si="287"/>
        <v>13.846153846153847</v>
      </c>
      <c r="I140" s="12">
        <f t="shared" si="278"/>
        <v>13.846153846153847</v>
      </c>
      <c r="J140" s="12">
        <f t="shared" si="279"/>
        <v>9.230769230769232</v>
      </c>
      <c r="K140" s="12">
        <f t="shared" si="280"/>
        <v>24.615384615384617</v>
      </c>
      <c r="M140" s="11" t="s">
        <v>11</v>
      </c>
      <c r="N140" s="12">
        <f t="shared" si="288"/>
        <v>86.15384615384616</v>
      </c>
      <c r="O140" s="12">
        <f t="shared" si="281"/>
        <v>86.15384615384616</v>
      </c>
      <c r="P140" s="12">
        <f t="shared" si="282"/>
        <v>90.76923076923077</v>
      </c>
      <c r="Q140" s="12">
        <f t="shared" si="283"/>
        <v>75.38461538461539</v>
      </c>
      <c r="R140" s="2"/>
      <c r="S140" s="11" t="s">
        <v>11</v>
      </c>
      <c r="T140" s="12">
        <f>((N147-N140)/N147)*100</f>
        <v>12.499999999999998</v>
      </c>
      <c r="U140" s="12">
        <f t="shared" si="301" ref="U140">((O147-O140)/O147)*100</f>
        <v>11.1111111111111</v>
      </c>
      <c r="V140" s="12">
        <f t="shared" si="302" ref="V140">((P147-P140)/P147)*100</f>
        <v>7.8125</v>
      </c>
      <c r="W140" s="12">
        <f t="shared" si="303" ref="W140">((Q147-Q140)/Q147)*100</f>
        <v>23.437500000000004</v>
      </c>
    </row>
    <row r="141" spans="8:8">
      <c r="A141" s="11" t="s">
        <v>12</v>
      </c>
      <c r="B141" s="11">
        <v>50.0</v>
      </c>
      <c r="C141" s="11">
        <v>48.0</v>
      </c>
      <c r="D141" s="11">
        <v>49.0</v>
      </c>
      <c r="E141" s="11">
        <v>50.0</v>
      </c>
      <c r="G141" s="11" t="s">
        <v>12</v>
      </c>
      <c r="H141" s="12">
        <f t="shared" si="287"/>
        <v>23.076923076923077</v>
      </c>
      <c r="I141" s="12">
        <f t="shared" si="278"/>
        <v>26.153846153846157</v>
      </c>
      <c r="J141" s="12">
        <f t="shared" si="279"/>
        <v>24.615384615384617</v>
      </c>
      <c r="K141" s="12">
        <f t="shared" si="280"/>
        <v>23.076923076923077</v>
      </c>
      <c r="M141" s="11" t="s">
        <v>12</v>
      </c>
      <c r="N141" s="12">
        <f t="shared" si="288"/>
        <v>76.92307692307693</v>
      </c>
      <c r="O141" s="12">
        <f t="shared" si="281"/>
        <v>73.84615384615385</v>
      </c>
      <c r="P141" s="12">
        <f t="shared" si="282"/>
        <v>75.38461538461539</v>
      </c>
      <c r="Q141" s="12">
        <f t="shared" si="283"/>
        <v>76.92307692307693</v>
      </c>
      <c r="R141" s="2"/>
      <c r="S141" s="11" t="s">
        <v>12</v>
      </c>
      <c r="T141" s="12">
        <f>((N147-N141)/N147)*100</f>
        <v>21.874999999999993</v>
      </c>
      <c r="U141" s="12">
        <f t="shared" si="304" ref="U141">((O147-O141)/O147)*100</f>
        <v>23.8095238095238</v>
      </c>
      <c r="V141" s="12">
        <f t="shared" si="305" ref="V141">((P147-P141)/P147)*100</f>
        <v>23.437500000000004</v>
      </c>
      <c r="W141" s="12">
        <f t="shared" si="306" ref="W141">((Q147-Q141)/Q147)*100</f>
        <v>21.874999999999993</v>
      </c>
    </row>
    <row r="142" spans="8:8">
      <c r="A142" s="11" t="s">
        <v>13</v>
      </c>
      <c r="B142" s="11">
        <v>48.0</v>
      </c>
      <c r="C142" s="11">
        <v>40.0</v>
      </c>
      <c r="D142" s="11">
        <v>51.0</v>
      </c>
      <c r="E142" s="11">
        <v>50.0</v>
      </c>
      <c r="G142" s="11" t="s">
        <v>13</v>
      </c>
      <c r="H142" s="12">
        <f t="shared" si="287"/>
        <v>26.153846153846157</v>
      </c>
      <c r="I142" s="12">
        <f t="shared" si="278"/>
        <v>38.46153846153847</v>
      </c>
      <c r="J142" s="12">
        <f t="shared" si="279"/>
        <v>21.53846153846154</v>
      </c>
      <c r="K142" s="12">
        <f t="shared" si="280"/>
        <v>23.076923076923077</v>
      </c>
      <c r="M142" s="11" t="s">
        <v>13</v>
      </c>
      <c r="N142" s="12">
        <f t="shared" si="288"/>
        <v>73.84615384615385</v>
      </c>
      <c r="O142" s="12">
        <f t="shared" si="281"/>
        <v>61.53846153846154</v>
      </c>
      <c r="P142" s="12">
        <f t="shared" si="282"/>
        <v>78.46153846153847</v>
      </c>
      <c r="Q142" s="12">
        <f t="shared" si="283"/>
        <v>76.92307692307693</v>
      </c>
      <c r="R142" s="2"/>
      <c r="S142" s="11" t="s">
        <v>13</v>
      </c>
      <c r="T142" s="12">
        <f>((N147-N142)/N147)*100</f>
        <v>24.999999999999996</v>
      </c>
      <c r="U142" s="12">
        <f t="shared" si="307" ref="U142">((O147-O142)/O147)*100</f>
        <v>36.507936507936506</v>
      </c>
      <c r="V142" s="12">
        <f t="shared" si="308" ref="V142">((P147-P142)/P147)*100</f>
        <v>20.3125</v>
      </c>
      <c r="W142" s="12">
        <f t="shared" si="309" ref="W142">((Q147-Q142)/Q147)*100</f>
        <v>21.874999999999993</v>
      </c>
    </row>
    <row r="143" spans="8:8">
      <c r="A143" s="11" t="s">
        <v>14</v>
      </c>
      <c r="B143" s="11">
        <v>50.0</v>
      </c>
      <c r="C143" s="11">
        <v>55.0</v>
      </c>
      <c r="D143" s="11">
        <v>51.0</v>
      </c>
      <c r="E143" s="11">
        <v>57.0</v>
      </c>
      <c r="G143" s="11" t="s">
        <v>14</v>
      </c>
      <c r="H143" s="12">
        <f t="shared" si="287"/>
        <v>23.076923076923077</v>
      </c>
      <c r="I143" s="12">
        <f t="shared" si="278"/>
        <v>15.384615384615385</v>
      </c>
      <c r="J143" s="12">
        <f t="shared" si="279"/>
        <v>21.53846153846154</v>
      </c>
      <c r="K143" s="12">
        <f t="shared" si="280"/>
        <v>12.307692307692308</v>
      </c>
      <c r="M143" s="11" t="s">
        <v>14</v>
      </c>
      <c r="N143" s="12">
        <f t="shared" si="288"/>
        <v>76.92307692307693</v>
      </c>
      <c r="O143" s="12">
        <f t="shared" si="281"/>
        <v>84.61538461538461</v>
      </c>
      <c r="P143" s="12">
        <f t="shared" si="282"/>
        <v>78.46153846153847</v>
      </c>
      <c r="Q143" s="12">
        <f t="shared" si="283"/>
        <v>87.6923076923077</v>
      </c>
      <c r="R143" s="2"/>
      <c r="S143" s="11" t="s">
        <v>14</v>
      </c>
      <c r="T143" s="12">
        <f>((N147-N143)/N147)*100</f>
        <v>21.874999999999993</v>
      </c>
      <c r="U143" s="12">
        <f t="shared" si="310" ref="U143">((O147-O143)/O147)*100</f>
        <v>12.698412698412698</v>
      </c>
      <c r="V143" s="12">
        <f t="shared" si="311" ref="V143">((P147-P143)/P147)*100</f>
        <v>20.3125</v>
      </c>
      <c r="W143" s="12">
        <f t="shared" si="312" ref="W143">((Q147-Q143)/Q147)*100</f>
        <v>10.937500000000004</v>
      </c>
    </row>
    <row r="144" spans="8:8">
      <c r="A144" s="11" t="s">
        <v>15</v>
      </c>
      <c r="B144" s="11">
        <v>57.0</v>
      </c>
      <c r="C144" s="11">
        <v>56.0</v>
      </c>
      <c r="D144" s="11">
        <v>49.0</v>
      </c>
      <c r="E144" s="11">
        <v>51.0</v>
      </c>
      <c r="G144" s="11" t="s">
        <v>15</v>
      </c>
      <c r="H144" s="12">
        <f t="shared" si="287"/>
        <v>12.307692307692308</v>
      </c>
      <c r="I144" s="12">
        <f t="shared" si="278"/>
        <v>13.846153846153847</v>
      </c>
      <c r="J144" s="12">
        <f t="shared" si="279"/>
        <v>24.615384615384617</v>
      </c>
      <c r="K144" s="12">
        <f t="shared" si="280"/>
        <v>21.53846153846154</v>
      </c>
      <c r="M144" s="11" t="s">
        <v>15</v>
      </c>
      <c r="N144" s="12">
        <f t="shared" si="288"/>
        <v>87.6923076923077</v>
      </c>
      <c r="O144" s="12">
        <f t="shared" si="281"/>
        <v>86.15384615384616</v>
      </c>
      <c r="P144" s="12">
        <f t="shared" si="282"/>
        <v>75.38461538461539</v>
      </c>
      <c r="Q144" s="12">
        <f t="shared" si="283"/>
        <v>78.46153846153847</v>
      </c>
      <c r="R144" s="2"/>
      <c r="S144" s="11" t="s">
        <v>15</v>
      </c>
      <c r="T144" s="12">
        <f>((N147-N144)/N147)*100</f>
        <v>10.937500000000004</v>
      </c>
      <c r="U144" s="12">
        <f t="shared" si="313" ref="U144">((O147-O144)/O147)*100</f>
        <v>11.1111111111111</v>
      </c>
      <c r="V144" s="12">
        <f t="shared" si="314" ref="V144">((P147-P144)/P147)*100</f>
        <v>23.437500000000004</v>
      </c>
      <c r="W144" s="12">
        <f t="shared" si="315" ref="W144">((Q147-Q144)/Q147)*100</f>
        <v>20.3125</v>
      </c>
    </row>
    <row r="145" spans="8:8">
      <c r="A145" s="11" t="s">
        <v>16</v>
      </c>
      <c r="B145" s="11">
        <v>50.0</v>
      </c>
      <c r="C145" s="11">
        <v>56.0</v>
      </c>
      <c r="D145" s="11">
        <v>50.0</v>
      </c>
      <c r="E145" s="11">
        <v>54.0</v>
      </c>
      <c r="G145" s="11" t="s">
        <v>16</v>
      </c>
      <c r="H145" s="12">
        <f t="shared" si="287"/>
        <v>23.076923076923077</v>
      </c>
      <c r="I145" s="12">
        <f t="shared" si="278"/>
        <v>13.846153846153847</v>
      </c>
      <c r="J145" s="12">
        <f t="shared" si="279"/>
        <v>23.076923076923077</v>
      </c>
      <c r="K145" s="12">
        <f t="shared" si="280"/>
        <v>16.923076923076923</v>
      </c>
      <c r="M145" s="11" t="s">
        <v>16</v>
      </c>
      <c r="N145" s="12">
        <f t="shared" si="288"/>
        <v>76.92307692307693</v>
      </c>
      <c r="O145" s="12">
        <f t="shared" si="281"/>
        <v>86.15384615384616</v>
      </c>
      <c r="P145" s="12">
        <f t="shared" si="282"/>
        <v>76.92307692307693</v>
      </c>
      <c r="Q145" s="12">
        <f t="shared" si="283"/>
        <v>83.07692307692308</v>
      </c>
      <c r="R145" s="2"/>
      <c r="S145" s="11" t="s">
        <v>16</v>
      </c>
      <c r="T145" s="12">
        <f>((N147-N145)/N147)*100</f>
        <v>21.874999999999993</v>
      </c>
      <c r="U145" s="12">
        <f t="shared" si="316" ref="U145">((O147-O145)/O147)*100</f>
        <v>11.1111111111111</v>
      </c>
      <c r="V145" s="12">
        <f t="shared" si="317" ref="V145">((P147-P145)/P147)*100</f>
        <v>21.874999999999993</v>
      </c>
      <c r="W145" s="12">
        <f t="shared" si="318" ref="W145">((Q147-Q145)/Q147)*100</f>
        <v>15.625</v>
      </c>
    </row>
    <row r="146" spans="8:8">
      <c r="A146" s="11" t="s">
        <v>17</v>
      </c>
      <c r="B146" s="11">
        <v>48.0</v>
      </c>
      <c r="C146" s="11">
        <v>53.0</v>
      </c>
      <c r="D146" s="11">
        <v>56.0</v>
      </c>
      <c r="E146" s="11">
        <v>57.0</v>
      </c>
      <c r="G146" s="11" t="s">
        <v>17</v>
      </c>
      <c r="H146" s="12">
        <f t="shared" si="287"/>
        <v>26.153846153846157</v>
      </c>
      <c r="I146" s="12">
        <f t="shared" si="278"/>
        <v>18.461538461538463</v>
      </c>
      <c r="J146" s="12">
        <f t="shared" si="279"/>
        <v>13.846153846153847</v>
      </c>
      <c r="K146" s="12">
        <f t="shared" si="280"/>
        <v>12.307692307692308</v>
      </c>
      <c r="M146" s="19" t="s">
        <v>17</v>
      </c>
      <c r="N146" s="12">
        <f t="shared" si="288"/>
        <v>73.84615384615385</v>
      </c>
      <c r="O146" s="12">
        <f t="shared" si="281"/>
        <v>81.53846153846153</v>
      </c>
      <c r="P146" s="12">
        <f t="shared" si="282"/>
        <v>86.15384615384616</v>
      </c>
      <c r="Q146" s="12">
        <f t="shared" si="283"/>
        <v>87.6923076923077</v>
      </c>
      <c r="R146" s="2"/>
      <c r="S146" s="11" t="s">
        <v>17</v>
      </c>
      <c r="T146" s="12">
        <f>((N147-N146)/N147)*100</f>
        <v>24.999999999999996</v>
      </c>
      <c r="U146" s="12">
        <f t="shared" si="319" ref="U146">((O147-O146)/O147)*100</f>
        <v>15.873015873015875</v>
      </c>
      <c r="V146" s="12">
        <f t="shared" si="320" ref="V146">((P147-P146)/P147)*100</f>
        <v>12.499999999999998</v>
      </c>
      <c r="W146" s="12">
        <f t="shared" si="321" ref="W146">((Q147-Q146)/Q147)*100</f>
        <v>10.937500000000004</v>
      </c>
    </row>
    <row r="147" spans="8:8">
      <c r="A147" s="11" t="s">
        <v>18</v>
      </c>
      <c r="B147" s="11">
        <v>64.0</v>
      </c>
      <c r="C147" s="11">
        <v>63.0</v>
      </c>
      <c r="D147" s="11">
        <v>64.0</v>
      </c>
      <c r="E147" s="11">
        <v>64.0</v>
      </c>
      <c r="G147" s="11" t="s">
        <v>18</v>
      </c>
      <c r="H147" s="12">
        <f t="shared" si="287"/>
        <v>1.5384615384615385</v>
      </c>
      <c r="I147" s="12">
        <f t="shared" si="278"/>
        <v>3.076923076923077</v>
      </c>
      <c r="J147" s="12">
        <f t="shared" si="279"/>
        <v>1.5384615384615385</v>
      </c>
      <c r="K147" s="12">
        <f t="shared" si="280"/>
        <v>1.5384615384615385</v>
      </c>
      <c r="M147" s="11" t="s">
        <v>18</v>
      </c>
      <c r="N147" s="12">
        <f t="shared" si="288"/>
        <v>98.46153846153847</v>
      </c>
      <c r="O147" s="12">
        <f t="shared" si="281"/>
        <v>96.92307692307692</v>
      </c>
      <c r="P147" s="12">
        <f t="shared" si="282"/>
        <v>98.46153846153847</v>
      </c>
      <c r="Q147" s="12">
        <f t="shared" si="283"/>
        <v>98.46153846153847</v>
      </c>
      <c r="R147" s="2"/>
    </row>
    <row r="148" spans="8:8">
      <c r="R148" s="2"/>
    </row>
    <row r="149" spans="8:8">
      <c r="A149" s="5" t="s">
        <v>35</v>
      </c>
      <c r="G149" s="5" t="s">
        <v>43</v>
      </c>
      <c r="M149" s="23" t="s">
        <v>42</v>
      </c>
      <c r="R149" s="2"/>
      <c r="S149" s="5" t="s">
        <v>20</v>
      </c>
    </row>
    <row r="150" spans="8:8">
      <c r="A150" t="s">
        <v>28</v>
      </c>
      <c r="G150" t="s">
        <v>28</v>
      </c>
      <c r="M150" t="s">
        <v>28</v>
      </c>
      <c r="R150" s="2"/>
      <c r="S150" t="s">
        <v>28</v>
      </c>
    </row>
    <row r="151" spans="8:8">
      <c r="A151" s="6" t="s">
        <v>0</v>
      </c>
      <c r="B151" s="7" t="s">
        <v>36</v>
      </c>
      <c r="C151" s="7"/>
      <c r="D151" s="7"/>
      <c r="E151" s="7"/>
      <c r="G151" s="6" t="s">
        <v>0</v>
      </c>
      <c r="H151" s="7" t="s">
        <v>44</v>
      </c>
      <c r="I151" s="7"/>
      <c r="J151" s="7"/>
      <c r="K151" s="7"/>
      <c r="M151" s="6" t="s">
        <v>0</v>
      </c>
      <c r="N151" s="7" t="s">
        <v>40</v>
      </c>
      <c r="O151" s="7"/>
      <c r="P151" s="7"/>
      <c r="Q151" s="7"/>
      <c r="R151" s="2"/>
      <c r="S151" s="6" t="s">
        <v>0</v>
      </c>
      <c r="T151" s="7" t="s">
        <v>41</v>
      </c>
      <c r="U151" s="7"/>
      <c r="V151" s="7"/>
      <c r="W151" s="7"/>
    </row>
    <row r="152" spans="8:8">
      <c r="A152" s="8"/>
      <c r="B152" s="9" t="s">
        <v>1</v>
      </c>
      <c r="C152" s="9" t="s">
        <v>2</v>
      </c>
      <c r="D152" s="9" t="s">
        <v>3</v>
      </c>
      <c r="E152" s="9" t="s">
        <v>4</v>
      </c>
      <c r="G152" s="8"/>
      <c r="H152" s="9" t="s">
        <v>1</v>
      </c>
      <c r="I152" s="9" t="s">
        <v>2</v>
      </c>
      <c r="J152" s="9" t="s">
        <v>3</v>
      </c>
      <c r="K152" s="9" t="s">
        <v>4</v>
      </c>
      <c r="M152" s="8"/>
      <c r="N152" s="9" t="s">
        <v>1</v>
      </c>
      <c r="O152" s="9" t="s">
        <v>2</v>
      </c>
      <c r="P152" s="9" t="s">
        <v>3</v>
      </c>
      <c r="Q152" s="9" t="s">
        <v>4</v>
      </c>
      <c r="R152" s="2"/>
      <c r="S152" s="8"/>
      <c r="T152" s="9" t="s">
        <v>1</v>
      </c>
      <c r="U152" s="9" t="s">
        <v>2</v>
      </c>
      <c r="V152" s="9" t="s">
        <v>3</v>
      </c>
      <c r="W152" s="9" t="s">
        <v>4</v>
      </c>
    </row>
    <row r="153" spans="8:8">
      <c r="A153" s="11" t="s">
        <v>6</v>
      </c>
      <c r="B153" s="11">
        <v>59.0</v>
      </c>
      <c r="C153" s="11">
        <v>58.0</v>
      </c>
      <c r="D153" s="11">
        <v>59.0</v>
      </c>
      <c r="E153" s="11">
        <v>59.0</v>
      </c>
      <c r="G153" s="11" t="s">
        <v>6</v>
      </c>
      <c r="H153" s="12">
        <f>((65-B153)/65)*100</f>
        <v>9.230769230769232</v>
      </c>
      <c r="I153" s="12">
        <f t="shared" si="322" ref="I153:I165">((65-C153)/65)*100</f>
        <v>10.76923076923077</v>
      </c>
      <c r="J153" s="12">
        <f t="shared" si="323" ref="J153:J165">((65-D153)/65)*100</f>
        <v>9.230769230769232</v>
      </c>
      <c r="K153" s="12">
        <f t="shared" si="324" ref="K153:K165">((65-E153)/65)*100</f>
        <v>9.230769230769232</v>
      </c>
      <c r="M153" s="11" t="s">
        <v>6</v>
      </c>
      <c r="N153" s="12">
        <f>(B153/65)*100</f>
        <v>90.76923076923077</v>
      </c>
      <c r="O153" s="12">
        <f t="shared" si="325" ref="O153:O165">(C153/65)*100</f>
        <v>89.23076923076924</v>
      </c>
      <c r="P153" s="12">
        <f t="shared" si="326" ref="P153:P165">(D153/65)*100</f>
        <v>90.76923076923077</v>
      </c>
      <c r="Q153" s="12">
        <f t="shared" si="327" ref="Q153:Q165">(E153/65)*100</f>
        <v>90.76923076923077</v>
      </c>
      <c r="R153" s="2"/>
      <c r="S153" s="11" t="s">
        <v>6</v>
      </c>
      <c r="T153" s="12">
        <f>((N165-N153)/N165)*100</f>
        <v>7.8125</v>
      </c>
      <c r="U153" s="12">
        <f t="shared" si="328" ref="U153">((O165-O153)/O165)*100</f>
        <v>7.936507936507923</v>
      </c>
      <c r="V153" s="12">
        <f t="shared" si="329" ref="V153">((P165-P153)/P165)*100</f>
        <v>6.349206349206342</v>
      </c>
      <c r="W153" s="12">
        <f t="shared" si="330" ref="W153">((Q165-Q153)/Q165)*100</f>
        <v>9.230769230769226</v>
      </c>
    </row>
    <row r="154" spans="8:8">
      <c r="A154" s="11" t="s">
        <v>7</v>
      </c>
      <c r="B154" s="11">
        <v>60.0</v>
      </c>
      <c r="C154" s="11">
        <v>60.0</v>
      </c>
      <c r="D154" s="11">
        <v>59.0</v>
      </c>
      <c r="E154" s="11">
        <v>60.0</v>
      </c>
      <c r="G154" s="11" t="s">
        <v>7</v>
      </c>
      <c r="H154" s="12">
        <f t="shared" si="331" ref="H154:H165">((65-B154)/65)*100</f>
        <v>7.6923076923076925</v>
      </c>
      <c r="I154" s="12">
        <f t="shared" si="322"/>
        <v>7.6923076923076925</v>
      </c>
      <c r="J154" s="12">
        <f t="shared" si="323"/>
        <v>9.230769230769232</v>
      </c>
      <c r="K154" s="12">
        <f t="shared" si="324"/>
        <v>7.6923076923076925</v>
      </c>
      <c r="M154" s="11" t="s">
        <v>7</v>
      </c>
      <c r="N154" s="12">
        <f t="shared" si="332" ref="N154:N165">(B154/65)*100</f>
        <v>92.3076923076923</v>
      </c>
      <c r="O154" s="12">
        <f t="shared" si="325"/>
        <v>92.3076923076923</v>
      </c>
      <c r="P154" s="12">
        <f t="shared" si="326"/>
        <v>90.76923076923077</v>
      </c>
      <c r="Q154" s="12">
        <f t="shared" si="327"/>
        <v>92.3076923076923</v>
      </c>
      <c r="R154" s="2"/>
      <c r="S154" s="11" t="s">
        <v>7</v>
      </c>
      <c r="T154" s="12">
        <f>((N165-N154)/N165)*100</f>
        <v>6.250000000000007</v>
      </c>
      <c r="U154" s="12">
        <f t="shared" si="333" ref="U154">((O165-O154)/O165)*100</f>
        <v>4.761904761904759</v>
      </c>
      <c r="V154" s="12">
        <f t="shared" si="334" ref="V154">((P165-P154)/P165)*100</f>
        <v>6.349206349206342</v>
      </c>
      <c r="W154" s="12">
        <f t="shared" si="335" ref="W154">((Q165-Q154)/Q165)*100</f>
        <v>7.6923076923076925</v>
      </c>
    </row>
    <row r="155" spans="8:8">
      <c r="A155" s="11" t="s">
        <v>8</v>
      </c>
      <c r="B155" s="11">
        <v>55.0</v>
      </c>
      <c r="C155" s="11">
        <v>58.0</v>
      </c>
      <c r="D155" s="11">
        <v>59.0</v>
      </c>
      <c r="E155" s="11">
        <v>57.0</v>
      </c>
      <c r="G155" s="11" t="s">
        <v>8</v>
      </c>
      <c r="H155" s="12">
        <f t="shared" si="331"/>
        <v>15.384615384615385</v>
      </c>
      <c r="I155" s="12">
        <f t="shared" si="322"/>
        <v>10.76923076923077</v>
      </c>
      <c r="J155" s="12">
        <f t="shared" si="323"/>
        <v>9.230769230769232</v>
      </c>
      <c r="K155" s="12">
        <f t="shared" si="324"/>
        <v>12.307692307692308</v>
      </c>
      <c r="M155" s="11" t="s">
        <v>8</v>
      </c>
      <c r="N155" s="12">
        <f t="shared" si="332"/>
        <v>84.61538461538461</v>
      </c>
      <c r="O155" s="12">
        <f t="shared" si="325"/>
        <v>89.23076923076924</v>
      </c>
      <c r="P155" s="12">
        <f t="shared" si="326"/>
        <v>90.76923076923077</v>
      </c>
      <c r="Q155" s="12">
        <f t="shared" si="327"/>
        <v>87.6923076923077</v>
      </c>
      <c r="R155" s="2"/>
      <c r="S155" s="11" t="s">
        <v>8</v>
      </c>
      <c r="T155" s="12">
        <f>((N165-N155)/N165)*100</f>
        <v>14.062500000000009</v>
      </c>
      <c r="U155" s="12">
        <f t="shared" si="336" ref="U155">((O165-O155)/O165)*100</f>
        <v>7.936507936507923</v>
      </c>
      <c r="V155" s="12">
        <f t="shared" si="337" ref="V155">((P165-P155)/P165)*100</f>
        <v>6.349206349206342</v>
      </c>
      <c r="W155" s="12">
        <f t="shared" si="338" ref="W155">((Q165-Q155)/Q165)*100</f>
        <v>12.307692307692307</v>
      </c>
    </row>
    <row r="156" spans="8:8">
      <c r="A156" s="11" t="s">
        <v>9</v>
      </c>
      <c r="B156" s="11">
        <v>57.0</v>
      </c>
      <c r="C156" s="11">
        <v>56.0</v>
      </c>
      <c r="D156" s="11">
        <v>55.0</v>
      </c>
      <c r="E156" s="11">
        <v>58.0</v>
      </c>
      <c r="G156" s="11" t="s">
        <v>9</v>
      </c>
      <c r="H156" s="12">
        <f t="shared" si="331"/>
        <v>12.307692307692308</v>
      </c>
      <c r="I156" s="12">
        <f t="shared" si="322"/>
        <v>13.846153846153847</v>
      </c>
      <c r="J156" s="12">
        <f t="shared" si="323"/>
        <v>15.384615384615385</v>
      </c>
      <c r="K156" s="12">
        <f t="shared" si="324"/>
        <v>10.76923076923077</v>
      </c>
      <c r="M156" s="11" t="s">
        <v>9</v>
      </c>
      <c r="N156" s="12">
        <f t="shared" si="332"/>
        <v>87.6923076923077</v>
      </c>
      <c r="O156" s="12">
        <f t="shared" si="325"/>
        <v>86.15384615384616</v>
      </c>
      <c r="P156" s="12">
        <f t="shared" si="326"/>
        <v>84.61538461538461</v>
      </c>
      <c r="Q156" s="12">
        <f t="shared" si="327"/>
        <v>89.23076923076924</v>
      </c>
      <c r="R156" s="2"/>
      <c r="S156" s="11" t="s">
        <v>9</v>
      </c>
      <c r="T156" s="12">
        <f>((N165-N156)/N165)*100</f>
        <v>10.937500000000004</v>
      </c>
      <c r="U156" s="12">
        <f t="shared" si="339" ref="U156">((O165-O156)/O165)*100</f>
        <v>11.1111111111111</v>
      </c>
      <c r="V156" s="12">
        <f t="shared" si="340" ref="V156">((P165-P156)/P165)*100</f>
        <v>12.698412698412698</v>
      </c>
      <c r="W156" s="12">
        <f t="shared" si="341" ref="W156">((Q165-Q156)/Q165)*100</f>
        <v>10.76923076923076</v>
      </c>
    </row>
    <row r="157" spans="8:8">
      <c r="A157" s="11" t="s">
        <v>10</v>
      </c>
      <c r="B157" s="11">
        <v>48.0</v>
      </c>
      <c r="C157" s="11">
        <v>49.0</v>
      </c>
      <c r="D157" s="11">
        <v>49.0</v>
      </c>
      <c r="E157" s="11">
        <v>51.0</v>
      </c>
      <c r="G157" s="11" t="s">
        <v>10</v>
      </c>
      <c r="H157" s="12">
        <f t="shared" si="331"/>
        <v>26.153846153846157</v>
      </c>
      <c r="I157" s="12">
        <f t="shared" si="322"/>
        <v>24.615384615384617</v>
      </c>
      <c r="J157" s="12">
        <f t="shared" si="323"/>
        <v>24.615384615384617</v>
      </c>
      <c r="K157" s="12">
        <f t="shared" si="324"/>
        <v>21.53846153846154</v>
      </c>
      <c r="M157" s="11" t="s">
        <v>10</v>
      </c>
      <c r="N157" s="12">
        <f t="shared" si="332"/>
        <v>73.84615384615385</v>
      </c>
      <c r="O157" s="12">
        <f t="shared" si="325"/>
        <v>75.38461538461539</v>
      </c>
      <c r="P157" s="12">
        <f t="shared" si="326"/>
        <v>75.38461538461539</v>
      </c>
      <c r="Q157" s="12">
        <f t="shared" si="327"/>
        <v>78.46153846153847</v>
      </c>
      <c r="R157" s="2"/>
      <c r="S157" s="11" t="s">
        <v>10</v>
      </c>
      <c r="T157" s="12">
        <f>((N165-N157)/N165)*100</f>
        <v>24.999999999999996</v>
      </c>
      <c r="U157" s="12">
        <f t="shared" si="342" ref="U157">((O165-O157)/O165)*100</f>
        <v>22.222222222222218</v>
      </c>
      <c r="V157" s="12">
        <f t="shared" si="343" ref="V157">((P165-P157)/P165)*100</f>
        <v>22.222222222222218</v>
      </c>
      <c r="W157" s="12">
        <f t="shared" si="344" ref="W157">((Q165-Q157)/Q165)*100</f>
        <v>21.538461538461533</v>
      </c>
    </row>
    <row r="158" spans="8:8">
      <c r="A158" s="11" t="s">
        <v>11</v>
      </c>
      <c r="B158" s="11">
        <v>53.0</v>
      </c>
      <c r="C158" s="11">
        <v>55.0</v>
      </c>
      <c r="D158" s="11">
        <v>56.0</v>
      </c>
      <c r="E158" s="11">
        <v>45.0</v>
      </c>
      <c r="G158" s="11" t="s">
        <v>11</v>
      </c>
      <c r="H158" s="12">
        <f t="shared" si="331"/>
        <v>18.461538461538463</v>
      </c>
      <c r="I158" s="12">
        <f t="shared" si="322"/>
        <v>15.384615384615385</v>
      </c>
      <c r="J158" s="12">
        <f t="shared" si="323"/>
        <v>13.846153846153847</v>
      </c>
      <c r="K158" s="12">
        <f t="shared" si="324"/>
        <v>30.76923076923077</v>
      </c>
      <c r="M158" s="11" t="s">
        <v>11</v>
      </c>
      <c r="N158" s="12">
        <f t="shared" si="332"/>
        <v>81.53846153846153</v>
      </c>
      <c r="O158" s="12">
        <f t="shared" si="325"/>
        <v>84.61538461538461</v>
      </c>
      <c r="P158" s="12">
        <f t="shared" si="326"/>
        <v>86.15384615384616</v>
      </c>
      <c r="Q158" s="12">
        <f t="shared" si="327"/>
        <v>69.23076923076923</v>
      </c>
      <c r="R158" s="2"/>
      <c r="S158" s="11" t="s">
        <v>11</v>
      </c>
      <c r="T158" s="12">
        <f>((N165-N158)/N165)*100</f>
        <v>17.18750000000001</v>
      </c>
      <c r="U158" s="12">
        <f t="shared" si="345" ref="U158">((O165-O158)/O165)*100</f>
        <v>12.698412698412698</v>
      </c>
      <c r="V158" s="12">
        <f t="shared" si="346" ref="V158">((P165-P158)/P165)*100</f>
        <v>11.1111111111111</v>
      </c>
      <c r="W158" s="12">
        <f t="shared" si="347" ref="W158">((Q165-Q158)/Q165)*100</f>
        <v>30.76923076923077</v>
      </c>
    </row>
    <row r="159" spans="8:8">
      <c r="A159" s="11" t="s">
        <v>12</v>
      </c>
      <c r="B159" s="11">
        <v>47.0</v>
      </c>
      <c r="C159" s="11">
        <v>47.0</v>
      </c>
      <c r="D159" s="11">
        <v>45.0</v>
      </c>
      <c r="E159" s="11">
        <v>48.0</v>
      </c>
      <c r="G159" s="11" t="s">
        <v>12</v>
      </c>
      <c r="H159" s="12">
        <f t="shared" si="331"/>
        <v>27.692307692307693</v>
      </c>
      <c r="I159" s="12">
        <f t="shared" si="322"/>
        <v>27.692307692307693</v>
      </c>
      <c r="J159" s="12">
        <f t="shared" si="323"/>
        <v>30.76923076923077</v>
      </c>
      <c r="K159" s="12">
        <f t="shared" si="324"/>
        <v>26.153846153846157</v>
      </c>
      <c r="M159" s="11" t="s">
        <v>12</v>
      </c>
      <c r="N159" s="12">
        <f t="shared" si="332"/>
        <v>72.3076923076923</v>
      </c>
      <c r="O159" s="12">
        <f t="shared" si="325"/>
        <v>72.3076923076923</v>
      </c>
      <c r="P159" s="12">
        <f t="shared" si="326"/>
        <v>69.23076923076923</v>
      </c>
      <c r="Q159" s="12">
        <f t="shared" si="327"/>
        <v>73.84615384615385</v>
      </c>
      <c r="R159" s="2"/>
      <c r="S159" s="11" t="s">
        <v>12</v>
      </c>
      <c r="T159" s="12">
        <f>((N165-N159)/N165)*100</f>
        <v>26.562500000000007</v>
      </c>
      <c r="U159" s="12">
        <f t="shared" si="348" ref="U159">((O165-O159)/O165)*100</f>
        <v>25.396825396825395</v>
      </c>
      <c r="V159" s="12">
        <f t="shared" si="349" ref="V159">((P165-P159)/P165)*100</f>
        <v>28.571428571428577</v>
      </c>
      <c r="W159" s="12">
        <f t="shared" si="350" ref="W159">((Q165-Q159)/Q165)*100</f>
        <v>26.153846153846143</v>
      </c>
    </row>
    <row r="160" spans="8:8">
      <c r="A160" s="11" t="s">
        <v>13</v>
      </c>
      <c r="B160" s="11">
        <v>46.0</v>
      </c>
      <c r="C160" s="11">
        <v>39.0</v>
      </c>
      <c r="D160" s="11">
        <v>48.0</v>
      </c>
      <c r="E160" s="11">
        <v>45.0</v>
      </c>
      <c r="G160" s="11" t="s">
        <v>13</v>
      </c>
      <c r="H160" s="12">
        <f t="shared" si="331"/>
        <v>29.230769230769234</v>
      </c>
      <c r="I160" s="12">
        <f t="shared" si="322"/>
        <v>40.0</v>
      </c>
      <c r="J160" s="12">
        <f t="shared" si="323"/>
        <v>26.153846153846157</v>
      </c>
      <c r="K160" s="12">
        <f t="shared" si="324"/>
        <v>30.76923076923077</v>
      </c>
      <c r="M160" s="11" t="s">
        <v>13</v>
      </c>
      <c r="N160" s="12">
        <f t="shared" si="332"/>
        <v>70.76923076923077</v>
      </c>
      <c r="O160" s="12">
        <f t="shared" si="325"/>
        <v>60.0</v>
      </c>
      <c r="P160" s="12">
        <f t="shared" si="326"/>
        <v>73.84615384615385</v>
      </c>
      <c r="Q160" s="12">
        <f t="shared" si="327"/>
        <v>69.23076923076923</v>
      </c>
      <c r="R160" s="2"/>
      <c r="S160" s="11" t="s">
        <v>13</v>
      </c>
      <c r="T160" s="12">
        <f>((N165-N160)/N165)*100</f>
        <v>28.125</v>
      </c>
      <c r="U160" s="12">
        <f t="shared" si="351" ref="U160">((O165-O160)/O165)*100</f>
        <v>38.095238095238095</v>
      </c>
      <c r="V160" s="12">
        <f t="shared" si="352" ref="V160">((P165-P160)/P165)*100</f>
        <v>23.8095238095238</v>
      </c>
      <c r="W160" s="12">
        <f t="shared" si="353" ref="W160">((Q165-Q160)/Q165)*100</f>
        <v>30.76923076923077</v>
      </c>
    </row>
    <row r="161" spans="8:8">
      <c r="A161" s="11" t="s">
        <v>14</v>
      </c>
      <c r="B161" s="11">
        <v>49.0</v>
      </c>
      <c r="C161" s="11">
        <v>53.0</v>
      </c>
      <c r="D161" s="11">
        <v>47.0</v>
      </c>
      <c r="E161" s="11">
        <v>55.0</v>
      </c>
      <c r="G161" s="11" t="s">
        <v>14</v>
      </c>
      <c r="H161" s="12">
        <f t="shared" si="331"/>
        <v>24.615384615384617</v>
      </c>
      <c r="I161" s="12">
        <f t="shared" si="322"/>
        <v>18.461538461538463</v>
      </c>
      <c r="J161" s="12">
        <f t="shared" si="323"/>
        <v>27.692307692307693</v>
      </c>
      <c r="K161" s="12">
        <f t="shared" si="324"/>
        <v>15.384615384615385</v>
      </c>
      <c r="M161" s="11" t="s">
        <v>14</v>
      </c>
      <c r="N161" s="12">
        <f t="shared" si="332"/>
        <v>75.38461538461539</v>
      </c>
      <c r="O161" s="12">
        <f t="shared" si="325"/>
        <v>81.53846153846153</v>
      </c>
      <c r="P161" s="12">
        <f t="shared" si="326"/>
        <v>72.3076923076923</v>
      </c>
      <c r="Q161" s="12">
        <f t="shared" si="327"/>
        <v>84.61538461538461</v>
      </c>
      <c r="R161" s="2"/>
      <c r="S161" s="11" t="s">
        <v>14</v>
      </c>
      <c r="T161" s="12">
        <f>((N165-N161)/N165)*100</f>
        <v>23.437500000000004</v>
      </c>
      <c r="U161" s="12">
        <f t="shared" si="354" ref="U161">((O165-O161)/O165)*100</f>
        <v>15.873015873015875</v>
      </c>
      <c r="V161" s="12">
        <f t="shared" si="355" ref="V161">((P165-P161)/P165)*100</f>
        <v>25.396825396825395</v>
      </c>
      <c r="W161" s="12">
        <f t="shared" si="356" ref="W161">((Q165-Q161)/Q165)*100</f>
        <v>15.384615384615385</v>
      </c>
    </row>
    <row r="162" spans="8:8">
      <c r="A162" s="11" t="s">
        <v>15</v>
      </c>
      <c r="B162" s="11">
        <v>56.0</v>
      </c>
      <c r="C162" s="11">
        <v>56.0</v>
      </c>
      <c r="D162" s="11">
        <v>48.0</v>
      </c>
      <c r="E162" s="11">
        <v>50.0</v>
      </c>
      <c r="G162" s="11" t="s">
        <v>15</v>
      </c>
      <c r="H162" s="12">
        <f t="shared" si="331"/>
        <v>13.846153846153847</v>
      </c>
      <c r="I162" s="12">
        <f t="shared" si="322"/>
        <v>13.846153846153847</v>
      </c>
      <c r="J162" s="12">
        <f t="shared" si="323"/>
        <v>26.153846153846157</v>
      </c>
      <c r="K162" s="12">
        <f t="shared" si="324"/>
        <v>23.076923076923077</v>
      </c>
      <c r="M162" s="11" t="s">
        <v>15</v>
      </c>
      <c r="N162" s="12">
        <f t="shared" si="332"/>
        <v>86.15384615384616</v>
      </c>
      <c r="O162" s="12">
        <f t="shared" si="325"/>
        <v>86.15384615384616</v>
      </c>
      <c r="P162" s="12">
        <f t="shared" si="326"/>
        <v>73.84615384615385</v>
      </c>
      <c r="Q162" s="12">
        <f t="shared" si="327"/>
        <v>76.92307692307693</v>
      </c>
      <c r="R162" s="2"/>
      <c r="S162" s="11" t="s">
        <v>15</v>
      </c>
      <c r="T162" s="12">
        <f>((N165-N162)/N165)*100</f>
        <v>12.499999999999998</v>
      </c>
      <c r="U162" s="12">
        <f t="shared" si="357" ref="U162">((O165-O162)/O165)*100</f>
        <v>11.1111111111111</v>
      </c>
      <c r="V162" s="12">
        <f t="shared" si="358" ref="V162">((P165-P162)/P165)*100</f>
        <v>23.8095238095238</v>
      </c>
      <c r="W162" s="12">
        <f t="shared" si="359" ref="W162">((Q165-Q162)/Q165)*100</f>
        <v>23.076923076923066</v>
      </c>
    </row>
    <row r="163" spans="8:8">
      <c r="A163" s="11" t="s">
        <v>16</v>
      </c>
      <c r="B163" s="11">
        <v>50.0</v>
      </c>
      <c r="C163" s="11">
        <v>54.0</v>
      </c>
      <c r="D163" s="11">
        <v>48.0</v>
      </c>
      <c r="E163" s="11">
        <v>50.0</v>
      </c>
      <c r="G163" s="11" t="s">
        <v>16</v>
      </c>
      <c r="H163" s="12">
        <f t="shared" si="331"/>
        <v>23.076923076923077</v>
      </c>
      <c r="I163" s="12">
        <f t="shared" si="322"/>
        <v>16.923076923076923</v>
      </c>
      <c r="J163" s="12">
        <f t="shared" si="323"/>
        <v>26.153846153846157</v>
      </c>
      <c r="K163" s="12">
        <f t="shared" si="324"/>
        <v>23.076923076923077</v>
      </c>
      <c r="M163" s="11" t="s">
        <v>16</v>
      </c>
      <c r="N163" s="12">
        <f t="shared" si="332"/>
        <v>76.92307692307693</v>
      </c>
      <c r="O163" s="12">
        <f t="shared" si="325"/>
        <v>83.07692307692308</v>
      </c>
      <c r="P163" s="12">
        <f t="shared" si="326"/>
        <v>73.84615384615385</v>
      </c>
      <c r="Q163" s="12">
        <f t="shared" si="327"/>
        <v>76.92307692307693</v>
      </c>
      <c r="R163" s="2"/>
      <c r="S163" s="11" t="s">
        <v>16</v>
      </c>
      <c r="T163" s="12">
        <f>((N165-N163)/N165)*100</f>
        <v>21.874999999999993</v>
      </c>
      <c r="U163" s="12">
        <f t="shared" si="360" ref="U163">((O165-O163)/O165)*100</f>
        <v>14.28571428571428</v>
      </c>
      <c r="V163" s="12">
        <f t="shared" si="361" ref="V163">((P165-P163)/P165)*100</f>
        <v>23.8095238095238</v>
      </c>
      <c r="W163" s="12">
        <f t="shared" si="362" ref="W163">((Q165-Q163)/Q165)*100</f>
        <v>23.076923076923066</v>
      </c>
    </row>
    <row r="164" spans="8:8">
      <c r="A164" s="11" t="s">
        <v>17</v>
      </c>
      <c r="B164" s="11">
        <v>46.0</v>
      </c>
      <c r="C164" s="11">
        <v>49.0</v>
      </c>
      <c r="D164" s="11">
        <v>52.0</v>
      </c>
      <c r="E164" s="11">
        <v>50.0</v>
      </c>
      <c r="G164" s="11" t="s">
        <v>17</v>
      </c>
      <c r="H164" s="12">
        <f t="shared" si="331"/>
        <v>29.230769230769234</v>
      </c>
      <c r="I164" s="12">
        <f t="shared" si="322"/>
        <v>24.615384615384617</v>
      </c>
      <c r="J164" s="12">
        <f t="shared" si="323"/>
        <v>20.0</v>
      </c>
      <c r="K164" s="12">
        <f t="shared" si="324"/>
        <v>23.076923076923077</v>
      </c>
      <c r="M164" s="19" t="s">
        <v>17</v>
      </c>
      <c r="N164" s="12">
        <f t="shared" si="332"/>
        <v>70.76923076923077</v>
      </c>
      <c r="O164" s="12">
        <f t="shared" si="325"/>
        <v>75.38461538461539</v>
      </c>
      <c r="P164" s="12">
        <f t="shared" si="326"/>
        <v>80.0</v>
      </c>
      <c r="Q164" s="12">
        <f t="shared" si="327"/>
        <v>76.92307692307693</v>
      </c>
      <c r="R164" s="2"/>
      <c r="S164" s="11" t="s">
        <v>17</v>
      </c>
      <c r="T164" s="12">
        <f>((N165-N164)/N165)*100</f>
        <v>28.125</v>
      </c>
      <c r="U164" s="12">
        <f t="shared" si="363" ref="U164">((O165-O164)/O165)*100</f>
        <v>22.222222222222218</v>
      </c>
      <c r="V164" s="12">
        <f t="shared" si="364" ref="V164">((P165-P164)/P165)*100</f>
        <v>17.460317460317455</v>
      </c>
      <c r="W164" s="12">
        <f t="shared" si="365" ref="W164">((Q165-Q164)/Q165)*100</f>
        <v>23.076923076923066</v>
      </c>
    </row>
    <row r="165" spans="8:8">
      <c r="A165" s="11" t="s">
        <v>18</v>
      </c>
      <c r="B165" s="11">
        <v>64.0</v>
      </c>
      <c r="C165" s="11">
        <v>63.0</v>
      </c>
      <c r="D165" s="11">
        <v>63.0</v>
      </c>
      <c r="E165" s="11">
        <v>65.0</v>
      </c>
      <c r="G165" s="11" t="s">
        <v>18</v>
      </c>
      <c r="H165" s="12">
        <f t="shared" si="331"/>
        <v>1.5384615384615385</v>
      </c>
      <c r="I165" s="12">
        <f t="shared" si="322"/>
        <v>3.076923076923077</v>
      </c>
      <c r="J165" s="12">
        <f t="shared" si="323"/>
        <v>3.076923076923077</v>
      </c>
      <c r="K165" s="12">
        <f t="shared" si="324"/>
        <v>0.0</v>
      </c>
      <c r="M165" s="11" t="s">
        <v>18</v>
      </c>
      <c r="N165" s="12">
        <f t="shared" si="332"/>
        <v>98.46153846153847</v>
      </c>
      <c r="O165" s="12">
        <f t="shared" si="325"/>
        <v>96.92307692307692</v>
      </c>
      <c r="P165" s="12">
        <f t="shared" si="326"/>
        <v>96.92307692307692</v>
      </c>
      <c r="Q165" s="12">
        <f t="shared" si="327"/>
        <v>100.0</v>
      </c>
      <c r="R165" s="2"/>
    </row>
    <row r="166" spans="8:8">
      <c r="R166" s="2"/>
    </row>
    <row r="167" spans="8:8">
      <c r="A167" s="5" t="s">
        <v>35</v>
      </c>
      <c r="G167" s="5" t="s">
        <v>43</v>
      </c>
      <c r="M167" s="23" t="s">
        <v>42</v>
      </c>
      <c r="R167" s="2"/>
      <c r="S167" s="5" t="s">
        <v>20</v>
      </c>
    </row>
    <row r="168" spans="8:8">
      <c r="A168" t="s">
        <v>29</v>
      </c>
      <c r="G168" t="s">
        <v>29</v>
      </c>
      <c r="M168" t="s">
        <v>29</v>
      </c>
      <c r="R168" s="2"/>
      <c r="S168" t="s">
        <v>29</v>
      </c>
    </row>
    <row r="169" spans="8:8">
      <c r="A169" s="6" t="s">
        <v>0</v>
      </c>
      <c r="B169" s="7" t="s">
        <v>38</v>
      </c>
      <c r="C169" s="7"/>
      <c r="D169" s="7"/>
      <c r="E169" s="7"/>
      <c r="G169" s="6" t="s">
        <v>0</v>
      </c>
      <c r="H169" s="7" t="s">
        <v>44</v>
      </c>
      <c r="I169" s="7"/>
      <c r="J169" s="7"/>
      <c r="K169" s="7"/>
      <c r="M169" s="6" t="s">
        <v>0</v>
      </c>
      <c r="N169" s="7" t="s">
        <v>40</v>
      </c>
      <c r="O169" s="7"/>
      <c r="P169" s="7"/>
      <c r="Q169" s="7"/>
      <c r="R169" s="2"/>
      <c r="S169" s="6" t="s">
        <v>0</v>
      </c>
      <c r="T169" s="7" t="s">
        <v>41</v>
      </c>
      <c r="U169" s="7"/>
      <c r="V169" s="7"/>
      <c r="W169" s="7"/>
    </row>
    <row r="170" spans="8:8">
      <c r="A170" s="8"/>
      <c r="B170" s="9" t="s">
        <v>1</v>
      </c>
      <c r="C170" s="9" t="s">
        <v>2</v>
      </c>
      <c r="D170" s="9" t="s">
        <v>3</v>
      </c>
      <c r="E170" s="9" t="s">
        <v>4</v>
      </c>
      <c r="G170" s="8"/>
      <c r="H170" s="9" t="s">
        <v>1</v>
      </c>
      <c r="I170" s="9" t="s">
        <v>2</v>
      </c>
      <c r="J170" s="9" t="s">
        <v>3</v>
      </c>
      <c r="K170" s="9" t="s">
        <v>4</v>
      </c>
      <c r="M170" s="8"/>
      <c r="N170" s="9" t="s">
        <v>1</v>
      </c>
      <c r="O170" s="9" t="s">
        <v>2</v>
      </c>
      <c r="P170" s="9" t="s">
        <v>3</v>
      </c>
      <c r="Q170" s="9" t="s">
        <v>4</v>
      </c>
      <c r="R170" s="2"/>
      <c r="S170" s="8"/>
      <c r="T170" s="9" t="s">
        <v>1</v>
      </c>
      <c r="U170" s="9" t="s">
        <v>2</v>
      </c>
      <c r="V170" s="9" t="s">
        <v>3</v>
      </c>
      <c r="W170" s="9" t="s">
        <v>4</v>
      </c>
    </row>
    <row r="171" spans="8:8">
      <c r="A171" s="11" t="s">
        <v>6</v>
      </c>
      <c r="B171" s="11">
        <v>59.0</v>
      </c>
      <c r="C171" s="11">
        <v>58.0</v>
      </c>
      <c r="D171" s="11">
        <v>58.0</v>
      </c>
      <c r="E171" s="11">
        <v>59.0</v>
      </c>
      <c r="G171" s="11" t="s">
        <v>6</v>
      </c>
      <c r="H171" s="12">
        <f>((65-B171)/65)*100</f>
        <v>9.230769230769232</v>
      </c>
      <c r="I171" s="12">
        <f t="shared" si="366" ref="I171:I183">((65-C171)/65)*100</f>
        <v>10.76923076923077</v>
      </c>
      <c r="J171" s="12">
        <f t="shared" si="367" ref="J171:J183">((65-D171)/65)*100</f>
        <v>10.76923076923077</v>
      </c>
      <c r="K171" s="12">
        <f t="shared" si="368" ref="K171:K183">((65-E171)/65)*100</f>
        <v>9.230769230769232</v>
      </c>
      <c r="M171" s="11" t="s">
        <v>6</v>
      </c>
      <c r="N171" s="12">
        <f>(B171/65)*100</f>
        <v>90.76923076923077</v>
      </c>
      <c r="O171" s="12">
        <f t="shared" si="369" ref="O171:O183">(C171/65)*100</f>
        <v>89.23076923076924</v>
      </c>
      <c r="P171" s="12">
        <f t="shared" si="370" ref="P171:P183">(D171/65)*100</f>
        <v>89.23076923076924</v>
      </c>
      <c r="Q171" s="12">
        <f t="shared" si="371" ref="Q171:Q183">(E171/65)*100</f>
        <v>90.76923076923077</v>
      </c>
      <c r="R171" s="2"/>
      <c r="S171" s="11" t="s">
        <v>6</v>
      </c>
      <c r="T171" s="12">
        <f>((N183-N171)/N183)*100</f>
        <v>7.8125</v>
      </c>
      <c r="U171" s="12">
        <f t="shared" si="372" ref="U171">((O183-O171)/O183)*100</f>
        <v>7.936507936507923</v>
      </c>
      <c r="V171" s="12">
        <f t="shared" si="373" ref="V171">((P183-P171)/P183)*100</f>
        <v>7.936507936507923</v>
      </c>
      <c r="W171" s="12">
        <f t="shared" si="374" ref="W171">((Q183-Q171)/Q183)*100</f>
        <v>7.8125</v>
      </c>
    </row>
    <row r="172" spans="8:8">
      <c r="A172" s="11" t="s">
        <v>7</v>
      </c>
      <c r="B172" s="11">
        <v>60.0</v>
      </c>
      <c r="C172" s="11">
        <v>60.0</v>
      </c>
      <c r="D172" s="11">
        <v>58.0</v>
      </c>
      <c r="E172" s="11">
        <v>59.0</v>
      </c>
      <c r="G172" s="11" t="s">
        <v>7</v>
      </c>
      <c r="H172" s="12">
        <f t="shared" si="375" ref="H172:H183">((65-B172)/65)*100</f>
        <v>7.6923076923076925</v>
      </c>
      <c r="I172" s="12">
        <f t="shared" si="366"/>
        <v>7.6923076923076925</v>
      </c>
      <c r="J172" s="12">
        <f t="shared" si="367"/>
        <v>10.76923076923077</v>
      </c>
      <c r="K172" s="12">
        <f t="shared" si="368"/>
        <v>9.230769230769232</v>
      </c>
      <c r="M172" s="11" t="s">
        <v>7</v>
      </c>
      <c r="N172" s="12">
        <f t="shared" si="376" ref="N172:N183">(B172/65)*100</f>
        <v>92.3076923076923</v>
      </c>
      <c r="O172" s="12">
        <f t="shared" si="369"/>
        <v>92.3076923076923</v>
      </c>
      <c r="P172" s="12">
        <f t="shared" si="370"/>
        <v>89.23076923076924</v>
      </c>
      <c r="Q172" s="12">
        <f t="shared" si="371"/>
        <v>90.76923076923077</v>
      </c>
      <c r="R172" s="2"/>
      <c r="S172" s="11" t="s">
        <v>7</v>
      </c>
      <c r="T172" s="12">
        <f>((N183-N172)/N183)*100</f>
        <v>6.250000000000007</v>
      </c>
      <c r="U172" s="12">
        <f t="shared" si="377" ref="U172">((O183-O172)/O183)*100</f>
        <v>4.761904761904759</v>
      </c>
      <c r="V172" s="12">
        <f t="shared" si="378" ref="V172">((P183-P172)/P183)*100</f>
        <v>7.936507936507923</v>
      </c>
      <c r="W172" s="12">
        <f t="shared" si="379" ref="W172">((Q183-Q172)/Q183)*100</f>
        <v>7.8125</v>
      </c>
    </row>
    <row r="173" spans="8:8">
      <c r="A173" s="11" t="s">
        <v>8</v>
      </c>
      <c r="B173" s="11">
        <v>53.0</v>
      </c>
      <c r="C173" s="11">
        <v>57.0</v>
      </c>
      <c r="D173" s="11">
        <v>57.0</v>
      </c>
      <c r="E173" s="11">
        <v>57.0</v>
      </c>
      <c r="G173" s="11" t="s">
        <v>8</v>
      </c>
      <c r="H173" s="12">
        <f t="shared" si="375"/>
        <v>18.461538461538463</v>
      </c>
      <c r="I173" s="12">
        <f t="shared" si="366"/>
        <v>12.307692307692308</v>
      </c>
      <c r="J173" s="12">
        <f t="shared" si="367"/>
        <v>12.307692307692308</v>
      </c>
      <c r="K173" s="12">
        <f t="shared" si="368"/>
        <v>12.307692307692308</v>
      </c>
      <c r="M173" s="11" t="s">
        <v>8</v>
      </c>
      <c r="N173" s="12">
        <f t="shared" si="376"/>
        <v>81.53846153846153</v>
      </c>
      <c r="O173" s="12">
        <f t="shared" si="369"/>
        <v>87.6923076923077</v>
      </c>
      <c r="P173" s="12">
        <f t="shared" si="370"/>
        <v>87.6923076923077</v>
      </c>
      <c r="Q173" s="12">
        <f t="shared" si="371"/>
        <v>87.6923076923077</v>
      </c>
      <c r="R173" s="2"/>
      <c r="S173" s="11" t="s">
        <v>8</v>
      </c>
      <c r="T173" s="12">
        <f>((N183-N173)/N183)*100</f>
        <v>17.18750000000001</v>
      </c>
      <c r="U173" s="12">
        <f t="shared" si="380" ref="U173">((O183-O173)/O183)*100</f>
        <v>9.523809523809518</v>
      </c>
      <c r="V173" s="12">
        <f t="shared" si="381" ref="V173">((P183-P173)/P183)*100</f>
        <v>9.523809523809518</v>
      </c>
      <c r="W173" s="12">
        <f t="shared" si="382" ref="W173">((Q183-Q173)/Q183)*100</f>
        <v>10.937500000000004</v>
      </c>
    </row>
    <row r="174" spans="8:8">
      <c r="A174" s="11" t="s">
        <v>9</v>
      </c>
      <c r="B174" s="11">
        <v>56.0</v>
      </c>
      <c r="C174" s="11">
        <v>56.0</v>
      </c>
      <c r="D174" s="11">
        <v>52.0</v>
      </c>
      <c r="E174" s="11">
        <v>56.0</v>
      </c>
      <c r="G174" s="11" t="s">
        <v>9</v>
      </c>
      <c r="H174" s="12">
        <f t="shared" si="375"/>
        <v>13.846153846153847</v>
      </c>
      <c r="I174" s="12">
        <f t="shared" si="366"/>
        <v>13.846153846153847</v>
      </c>
      <c r="J174" s="12">
        <f t="shared" si="367"/>
        <v>20.0</v>
      </c>
      <c r="K174" s="12">
        <f t="shared" si="368"/>
        <v>13.846153846153847</v>
      </c>
      <c r="M174" s="11" t="s">
        <v>9</v>
      </c>
      <c r="N174" s="12">
        <f t="shared" si="376"/>
        <v>86.15384615384616</v>
      </c>
      <c r="O174" s="12">
        <f t="shared" si="369"/>
        <v>86.15384615384616</v>
      </c>
      <c r="P174" s="12">
        <f t="shared" si="370"/>
        <v>80.0</v>
      </c>
      <c r="Q174" s="12">
        <f t="shared" si="371"/>
        <v>86.15384615384616</v>
      </c>
      <c r="R174" s="2"/>
      <c r="S174" s="11" t="s">
        <v>9</v>
      </c>
      <c r="T174" s="12">
        <f>((N183-N174)/N183)*100</f>
        <v>12.499999999999998</v>
      </c>
      <c r="U174" s="12">
        <f t="shared" si="383" ref="U174">((O183-O174)/O183)*100</f>
        <v>11.1111111111111</v>
      </c>
      <c r="V174" s="12">
        <f t="shared" si="384" ref="V174">((P183-P174)/P183)*100</f>
        <v>17.460317460317455</v>
      </c>
      <c r="W174" s="12">
        <f t="shared" si="385" ref="W174">((Q183-Q174)/Q183)*100</f>
        <v>12.499999999999998</v>
      </c>
    </row>
    <row r="175" spans="8:8">
      <c r="A175" s="11" t="s">
        <v>10</v>
      </c>
      <c r="B175" s="11">
        <v>47.0</v>
      </c>
      <c r="C175" s="11">
        <v>49.0</v>
      </c>
      <c r="D175" s="11">
        <v>49.0</v>
      </c>
      <c r="E175" s="11">
        <v>50.0</v>
      </c>
      <c r="G175" s="11" t="s">
        <v>10</v>
      </c>
      <c r="H175" s="12">
        <f t="shared" si="375"/>
        <v>27.692307692307693</v>
      </c>
      <c r="I175" s="12">
        <f t="shared" si="366"/>
        <v>24.615384615384617</v>
      </c>
      <c r="J175" s="12">
        <f t="shared" si="367"/>
        <v>24.615384615384617</v>
      </c>
      <c r="K175" s="12">
        <f t="shared" si="368"/>
        <v>23.076923076923077</v>
      </c>
      <c r="M175" s="11" t="s">
        <v>10</v>
      </c>
      <c r="N175" s="12">
        <f t="shared" si="376"/>
        <v>72.3076923076923</v>
      </c>
      <c r="O175" s="12">
        <f t="shared" si="369"/>
        <v>75.38461538461539</v>
      </c>
      <c r="P175" s="12">
        <f t="shared" si="370"/>
        <v>75.38461538461539</v>
      </c>
      <c r="Q175" s="12">
        <f t="shared" si="371"/>
        <v>76.92307692307693</v>
      </c>
      <c r="R175" s="2"/>
      <c r="S175" s="11" t="s">
        <v>10</v>
      </c>
      <c r="T175" s="12">
        <f>((N183-N175)/N183)*100</f>
        <v>26.562500000000007</v>
      </c>
      <c r="U175" s="12">
        <f t="shared" si="386" ref="U175">((O183-O175)/O183)*100</f>
        <v>22.222222222222218</v>
      </c>
      <c r="V175" s="12">
        <f t="shared" si="387" ref="V175">((P183-P175)/P183)*100</f>
        <v>22.222222222222218</v>
      </c>
      <c r="W175" s="12">
        <f t="shared" si="388" ref="W175">((Q183-Q175)/Q183)*100</f>
        <v>21.874999999999993</v>
      </c>
    </row>
    <row r="176" spans="8:8">
      <c r="A176" s="11" t="s">
        <v>11</v>
      </c>
      <c r="B176" s="11">
        <v>53.0</v>
      </c>
      <c r="C176" s="11">
        <v>53.0</v>
      </c>
      <c r="D176" s="11">
        <v>54.0</v>
      </c>
      <c r="E176" s="11">
        <v>45.0</v>
      </c>
      <c r="G176" s="11" t="s">
        <v>11</v>
      </c>
      <c r="H176" s="12">
        <f t="shared" si="375"/>
        <v>18.461538461538463</v>
      </c>
      <c r="I176" s="12">
        <f t="shared" si="366"/>
        <v>18.461538461538463</v>
      </c>
      <c r="J176" s="12">
        <f t="shared" si="367"/>
        <v>16.923076923076923</v>
      </c>
      <c r="K176" s="12">
        <f t="shared" si="368"/>
        <v>30.76923076923077</v>
      </c>
      <c r="M176" s="11" t="s">
        <v>11</v>
      </c>
      <c r="N176" s="12">
        <f t="shared" si="376"/>
        <v>81.53846153846153</v>
      </c>
      <c r="O176" s="12">
        <f t="shared" si="369"/>
        <v>81.53846153846153</v>
      </c>
      <c r="P176" s="12">
        <f t="shared" si="370"/>
        <v>83.07692307692308</v>
      </c>
      <c r="Q176" s="12">
        <f t="shared" si="371"/>
        <v>69.23076923076923</v>
      </c>
      <c r="R176" s="2"/>
      <c r="S176" s="11" t="s">
        <v>11</v>
      </c>
      <c r="T176" s="12">
        <f>((N183-N176)/N183)*100</f>
        <v>17.18750000000001</v>
      </c>
      <c r="U176" s="12">
        <f t="shared" si="389" ref="U176">((O183-O176)/O183)*100</f>
        <v>15.873015873015875</v>
      </c>
      <c r="V176" s="12">
        <f t="shared" si="390" ref="V176">((P183-P176)/P183)*100</f>
        <v>14.28571428571428</v>
      </c>
      <c r="W176" s="12">
        <f t="shared" si="391" ref="W176">((Q183-Q176)/Q183)*100</f>
        <v>29.68750000000001</v>
      </c>
    </row>
    <row r="177" spans="8:8">
      <c r="A177" s="11" t="s">
        <v>12</v>
      </c>
      <c r="B177" s="11">
        <v>45.0</v>
      </c>
      <c r="C177" s="11">
        <v>46.0</v>
      </c>
      <c r="D177" s="11">
        <v>45.0</v>
      </c>
      <c r="E177" s="11">
        <v>45.0</v>
      </c>
      <c r="G177" s="11" t="s">
        <v>12</v>
      </c>
      <c r="H177" s="12">
        <f t="shared" si="375"/>
        <v>30.76923076923077</v>
      </c>
      <c r="I177" s="12">
        <f t="shared" si="366"/>
        <v>29.230769230769234</v>
      </c>
      <c r="J177" s="12">
        <f t="shared" si="367"/>
        <v>30.76923076923077</v>
      </c>
      <c r="K177" s="12">
        <f t="shared" si="368"/>
        <v>30.76923076923077</v>
      </c>
      <c r="M177" s="11" t="s">
        <v>12</v>
      </c>
      <c r="N177" s="12">
        <f t="shared" si="376"/>
        <v>69.23076923076923</v>
      </c>
      <c r="O177" s="12">
        <f t="shared" si="369"/>
        <v>70.76923076923077</v>
      </c>
      <c r="P177" s="12">
        <f t="shared" si="370"/>
        <v>69.23076923076923</v>
      </c>
      <c r="Q177" s="12">
        <f t="shared" si="371"/>
        <v>69.23076923076923</v>
      </c>
      <c r="R177" s="2"/>
      <c r="S177" s="11" t="s">
        <v>12</v>
      </c>
      <c r="T177" s="12">
        <f>((N183-N177)/N183)*100</f>
        <v>29.68750000000001</v>
      </c>
      <c r="U177" s="12">
        <f t="shared" si="392" ref="U177">((O183-O177)/O183)*100</f>
        <v>26.984126984126977</v>
      </c>
      <c r="V177" s="12">
        <f t="shared" si="393" ref="V177">((P183-P177)/P183)*100</f>
        <v>28.571428571428577</v>
      </c>
      <c r="W177" s="12">
        <f t="shared" si="394" ref="W177">((Q183-Q177)/Q183)*100</f>
        <v>29.68750000000001</v>
      </c>
    </row>
    <row r="178" spans="8:8">
      <c r="A178" s="11" t="s">
        <v>13</v>
      </c>
      <c r="B178" s="11">
        <v>45.0</v>
      </c>
      <c r="C178" s="11">
        <v>39.0</v>
      </c>
      <c r="D178" s="11">
        <v>46.0</v>
      </c>
      <c r="E178" s="11">
        <v>45.0</v>
      </c>
      <c r="G178" s="11" t="s">
        <v>13</v>
      </c>
      <c r="H178" s="12">
        <f t="shared" si="375"/>
        <v>30.76923076923077</v>
      </c>
      <c r="I178" s="12">
        <f t="shared" si="366"/>
        <v>40.0</v>
      </c>
      <c r="J178" s="12">
        <f t="shared" si="367"/>
        <v>29.230769230769234</v>
      </c>
      <c r="K178" s="12">
        <f t="shared" si="368"/>
        <v>30.76923076923077</v>
      </c>
      <c r="M178" s="11" t="s">
        <v>13</v>
      </c>
      <c r="N178" s="12">
        <f t="shared" si="376"/>
        <v>69.23076923076923</v>
      </c>
      <c r="O178" s="12">
        <f t="shared" si="369"/>
        <v>60.0</v>
      </c>
      <c r="P178" s="12">
        <f t="shared" si="370"/>
        <v>70.76923076923077</v>
      </c>
      <c r="Q178" s="12">
        <f t="shared" si="371"/>
        <v>69.23076923076923</v>
      </c>
      <c r="R178" s="2"/>
      <c r="S178" s="11" t="s">
        <v>13</v>
      </c>
      <c r="T178" s="12">
        <f>((N183-N178)/N183)*100</f>
        <v>29.68750000000001</v>
      </c>
      <c r="U178" s="12">
        <f t="shared" si="395" ref="U178">((O183-O178)/O183)*100</f>
        <v>38.095238095238095</v>
      </c>
      <c r="V178" s="12">
        <f t="shared" si="396" ref="V178">((P183-P178)/P183)*100</f>
        <v>26.984126984126977</v>
      </c>
      <c r="W178" s="12">
        <f t="shared" si="397" ref="W178">((Q183-Q178)/Q183)*100</f>
        <v>29.68750000000001</v>
      </c>
    </row>
    <row r="179" spans="8:8">
      <c r="A179" s="11" t="s">
        <v>14</v>
      </c>
      <c r="B179" s="11">
        <v>48.0</v>
      </c>
      <c r="C179" s="11">
        <v>50.0</v>
      </c>
      <c r="D179" s="11">
        <v>46.0</v>
      </c>
      <c r="E179" s="11">
        <v>55.0</v>
      </c>
      <c r="G179" s="11" t="s">
        <v>14</v>
      </c>
      <c r="H179" s="12">
        <f t="shared" si="375"/>
        <v>26.153846153846157</v>
      </c>
      <c r="I179" s="12">
        <f t="shared" si="366"/>
        <v>23.076923076923077</v>
      </c>
      <c r="J179" s="12">
        <f t="shared" si="367"/>
        <v>29.230769230769234</v>
      </c>
      <c r="K179" s="12">
        <f t="shared" si="368"/>
        <v>15.384615384615385</v>
      </c>
      <c r="M179" s="11" t="s">
        <v>14</v>
      </c>
      <c r="N179" s="12">
        <f t="shared" si="376"/>
        <v>73.84615384615385</v>
      </c>
      <c r="O179" s="12">
        <f t="shared" si="369"/>
        <v>76.92307692307693</v>
      </c>
      <c r="P179" s="12">
        <f t="shared" si="370"/>
        <v>70.76923076923077</v>
      </c>
      <c r="Q179" s="12">
        <f t="shared" si="371"/>
        <v>84.61538461538461</v>
      </c>
      <c r="R179" s="2"/>
      <c r="S179" s="11" t="s">
        <v>14</v>
      </c>
      <c r="T179" s="12">
        <f>((N183-N179)/N183)*100</f>
        <v>24.999999999999996</v>
      </c>
      <c r="U179" s="12">
        <f t="shared" si="398" ref="U179">((O183-O179)/O183)*100</f>
        <v>20.63492063492062</v>
      </c>
      <c r="V179" s="12">
        <f t="shared" si="399" ref="V179">((P183-P179)/P183)*100</f>
        <v>26.984126984126977</v>
      </c>
      <c r="W179" s="12">
        <f t="shared" si="400" ref="W179">((Q183-Q179)/Q183)*100</f>
        <v>14.062500000000009</v>
      </c>
    </row>
    <row r="180" spans="8:8">
      <c r="A180" s="11" t="s">
        <v>15</v>
      </c>
      <c r="B180" s="11">
        <v>55.0</v>
      </c>
      <c r="C180" s="11">
        <v>56.0</v>
      </c>
      <c r="D180" s="11">
        <v>45.0</v>
      </c>
      <c r="E180" s="11">
        <v>47.0</v>
      </c>
      <c r="G180" s="11" t="s">
        <v>15</v>
      </c>
      <c r="H180" s="12">
        <f t="shared" si="375"/>
        <v>15.384615384615385</v>
      </c>
      <c r="I180" s="12">
        <f t="shared" si="366"/>
        <v>13.846153846153847</v>
      </c>
      <c r="J180" s="12">
        <f t="shared" si="367"/>
        <v>30.76923076923077</v>
      </c>
      <c r="K180" s="12">
        <f t="shared" si="368"/>
        <v>27.692307692307693</v>
      </c>
      <c r="M180" s="11" t="s">
        <v>15</v>
      </c>
      <c r="N180" s="12">
        <f t="shared" si="376"/>
        <v>84.61538461538461</v>
      </c>
      <c r="O180" s="12">
        <f t="shared" si="369"/>
        <v>86.15384615384616</v>
      </c>
      <c r="P180" s="12">
        <f t="shared" si="370"/>
        <v>69.23076923076923</v>
      </c>
      <c r="Q180" s="12">
        <f t="shared" si="371"/>
        <v>72.3076923076923</v>
      </c>
      <c r="R180" s="2"/>
      <c r="S180" s="11" t="s">
        <v>15</v>
      </c>
      <c r="T180" s="12">
        <f>((N183-N180)/N183)*100</f>
        <v>14.062500000000009</v>
      </c>
      <c r="U180" s="12">
        <f t="shared" si="401" ref="U180">((O183-O180)/O183)*100</f>
        <v>11.1111111111111</v>
      </c>
      <c r="V180" s="12">
        <f t="shared" si="402" ref="V180">((P183-P180)/P183)*100</f>
        <v>28.571428571428577</v>
      </c>
      <c r="W180" s="12">
        <f t="shared" si="403" ref="W180">((Q183-Q180)/Q183)*100</f>
        <v>26.562500000000007</v>
      </c>
    </row>
    <row r="181" spans="8:8">
      <c r="A181" s="11" t="s">
        <v>16</v>
      </c>
      <c r="B181" s="11">
        <v>48.0</v>
      </c>
      <c r="C181" s="11">
        <v>51.0</v>
      </c>
      <c r="D181" s="11">
        <v>46.0</v>
      </c>
      <c r="E181" s="11">
        <v>49.0</v>
      </c>
      <c r="G181" s="11" t="s">
        <v>16</v>
      </c>
      <c r="H181" s="12">
        <f t="shared" si="375"/>
        <v>26.153846153846157</v>
      </c>
      <c r="I181" s="12">
        <f t="shared" si="366"/>
        <v>21.53846153846154</v>
      </c>
      <c r="J181" s="12">
        <f t="shared" si="367"/>
        <v>29.230769230769234</v>
      </c>
      <c r="K181" s="12">
        <f t="shared" si="368"/>
        <v>24.615384615384617</v>
      </c>
      <c r="M181" s="11" t="s">
        <v>16</v>
      </c>
      <c r="N181" s="12">
        <f t="shared" si="376"/>
        <v>73.84615384615385</v>
      </c>
      <c r="O181" s="12">
        <f t="shared" si="369"/>
        <v>78.46153846153847</v>
      </c>
      <c r="P181" s="12">
        <f t="shared" si="370"/>
        <v>70.76923076923077</v>
      </c>
      <c r="Q181" s="12">
        <f t="shared" si="371"/>
        <v>75.38461538461539</v>
      </c>
      <c r="R181" s="2"/>
      <c r="S181" s="11" t="s">
        <v>16</v>
      </c>
      <c r="T181" s="12">
        <f>((N183-N181)/N183)*100</f>
        <v>24.999999999999996</v>
      </c>
      <c r="U181" s="12">
        <f t="shared" si="404" ref="U181">((O183-O181)/O183)*100</f>
        <v>19.047619047619037</v>
      </c>
      <c r="V181" s="12">
        <f t="shared" si="405" ref="V181">((P183-P181)/P183)*100</f>
        <v>26.984126984126977</v>
      </c>
      <c r="W181" s="12">
        <f t="shared" si="406" ref="W181">((Q183-Q181)/Q183)*100</f>
        <v>23.437500000000004</v>
      </c>
    </row>
    <row r="182" spans="8:8">
      <c r="A182" s="11" t="s">
        <v>17</v>
      </c>
      <c r="B182" s="11">
        <v>45.0</v>
      </c>
      <c r="C182" s="11">
        <v>46.0</v>
      </c>
      <c r="D182" s="11">
        <v>50.0</v>
      </c>
      <c r="E182" s="11">
        <v>48.0</v>
      </c>
      <c r="G182" s="11" t="s">
        <v>17</v>
      </c>
      <c r="H182" s="12">
        <f t="shared" si="375"/>
        <v>30.76923076923077</v>
      </c>
      <c r="I182" s="12">
        <f t="shared" si="366"/>
        <v>29.230769230769234</v>
      </c>
      <c r="J182" s="12">
        <f t="shared" si="367"/>
        <v>23.076923076923077</v>
      </c>
      <c r="K182" s="12">
        <f t="shared" si="368"/>
        <v>26.153846153846157</v>
      </c>
      <c r="M182" s="19" t="s">
        <v>17</v>
      </c>
      <c r="N182" s="12">
        <f t="shared" si="376"/>
        <v>69.23076923076923</v>
      </c>
      <c r="O182" s="12">
        <f t="shared" si="369"/>
        <v>70.76923076923077</v>
      </c>
      <c r="P182" s="12">
        <f t="shared" si="370"/>
        <v>76.92307692307693</v>
      </c>
      <c r="Q182" s="12">
        <f t="shared" si="371"/>
        <v>73.84615384615385</v>
      </c>
      <c r="R182" s="2"/>
      <c r="S182" s="11" t="s">
        <v>17</v>
      </c>
      <c r="T182" s="12">
        <f>((N183-N182)/N183)*100</f>
        <v>29.68750000000001</v>
      </c>
      <c r="U182" s="12">
        <f t="shared" si="407" ref="U182">((O183-O182)/O183)*100</f>
        <v>26.984126984126977</v>
      </c>
      <c r="V182" s="12">
        <f t="shared" si="408" ref="V182">((P183-P182)/P183)*100</f>
        <v>20.63492063492062</v>
      </c>
      <c r="W182" s="12">
        <f t="shared" si="409" ref="W182">((Q183-Q182)/Q183)*100</f>
        <v>24.999999999999996</v>
      </c>
    </row>
    <row r="183" spans="8:8">
      <c r="A183" s="11" t="s">
        <v>18</v>
      </c>
      <c r="B183" s="11">
        <v>64.0</v>
      </c>
      <c r="C183" s="11">
        <v>63.0</v>
      </c>
      <c r="D183" s="11">
        <v>63.0</v>
      </c>
      <c r="E183" s="11">
        <v>64.0</v>
      </c>
      <c r="G183" s="11" t="s">
        <v>18</v>
      </c>
      <c r="H183" s="12">
        <f t="shared" si="375"/>
        <v>1.5384615384615385</v>
      </c>
      <c r="I183" s="12">
        <f t="shared" si="366"/>
        <v>3.076923076923077</v>
      </c>
      <c r="J183" s="12">
        <f t="shared" si="367"/>
        <v>3.076923076923077</v>
      </c>
      <c r="K183" s="12">
        <f t="shared" si="368"/>
        <v>1.5384615384615385</v>
      </c>
      <c r="M183" s="11" t="s">
        <v>18</v>
      </c>
      <c r="N183" s="12">
        <f t="shared" si="376"/>
        <v>98.46153846153847</v>
      </c>
      <c r="O183" s="12">
        <f t="shared" si="369"/>
        <v>96.92307692307692</v>
      </c>
      <c r="P183" s="12">
        <f t="shared" si="370"/>
        <v>96.92307692307692</v>
      </c>
      <c r="Q183" s="12">
        <f t="shared" si="371"/>
        <v>98.46153846153847</v>
      </c>
      <c r="R183" s="2"/>
    </row>
    <row r="184" spans="8:8">
      <c r="R184" s="2"/>
    </row>
    <row r="185" spans="8:8">
      <c r="A185" s="5" t="s">
        <v>35</v>
      </c>
      <c r="G185" s="5" t="s">
        <v>43</v>
      </c>
      <c r="M185" s="23" t="s">
        <v>42</v>
      </c>
      <c r="R185" s="2"/>
      <c r="S185" s="5" t="s">
        <v>20</v>
      </c>
    </row>
    <row r="186" spans="8:8">
      <c r="A186" t="s">
        <v>30</v>
      </c>
      <c r="G186" t="s">
        <v>30</v>
      </c>
      <c r="M186" t="s">
        <v>30</v>
      </c>
      <c r="R186" s="2"/>
      <c r="S186" t="s">
        <v>30</v>
      </c>
    </row>
    <row r="187" spans="8:8">
      <c r="A187" s="6" t="s">
        <v>0</v>
      </c>
      <c r="B187" s="7" t="s">
        <v>37</v>
      </c>
      <c r="C187" s="7"/>
      <c r="D187" s="7"/>
      <c r="E187" s="7"/>
      <c r="G187" s="6" t="s">
        <v>0</v>
      </c>
      <c r="H187" s="7" t="s">
        <v>44</v>
      </c>
      <c r="I187" s="7"/>
      <c r="J187" s="7"/>
      <c r="K187" s="7"/>
      <c r="M187" s="6" t="s">
        <v>0</v>
      </c>
      <c r="N187" s="7" t="s">
        <v>40</v>
      </c>
      <c r="O187" s="7"/>
      <c r="P187" s="7"/>
      <c r="Q187" s="7"/>
      <c r="R187" s="2"/>
      <c r="S187" s="6" t="s">
        <v>0</v>
      </c>
      <c r="T187" s="7" t="s">
        <v>41</v>
      </c>
      <c r="U187" s="7"/>
      <c r="V187" s="7"/>
      <c r="W187" s="7"/>
    </row>
    <row r="188" spans="8:8">
      <c r="A188" s="8"/>
      <c r="B188" s="9" t="s">
        <v>1</v>
      </c>
      <c r="C188" s="9" t="s">
        <v>2</v>
      </c>
      <c r="D188" s="9" t="s">
        <v>3</v>
      </c>
      <c r="E188" s="9" t="s">
        <v>4</v>
      </c>
      <c r="G188" s="8"/>
      <c r="H188" s="9" t="s">
        <v>1</v>
      </c>
      <c r="I188" s="9" t="s">
        <v>2</v>
      </c>
      <c r="J188" s="9" t="s">
        <v>3</v>
      </c>
      <c r="K188" s="9" t="s">
        <v>4</v>
      </c>
      <c r="M188" s="8"/>
      <c r="N188" s="9" t="s">
        <v>1</v>
      </c>
      <c r="O188" s="9" t="s">
        <v>2</v>
      </c>
      <c r="P188" s="9" t="s">
        <v>3</v>
      </c>
      <c r="Q188" s="9" t="s">
        <v>4</v>
      </c>
      <c r="R188" s="2"/>
      <c r="S188" s="8"/>
      <c r="T188" s="9" t="s">
        <v>1</v>
      </c>
      <c r="U188" s="9" t="s">
        <v>2</v>
      </c>
      <c r="V188" s="9" t="s">
        <v>3</v>
      </c>
      <c r="W188" s="9" t="s">
        <v>4</v>
      </c>
    </row>
    <row r="189" spans="8:8">
      <c r="A189" s="11" t="s">
        <v>6</v>
      </c>
      <c r="B189" s="11">
        <v>59.0</v>
      </c>
      <c r="C189" s="11">
        <v>58.0</v>
      </c>
      <c r="D189" s="11">
        <v>57.0</v>
      </c>
      <c r="E189" s="11">
        <v>57.0</v>
      </c>
      <c r="G189" s="11" t="s">
        <v>6</v>
      </c>
      <c r="H189" s="12">
        <f>((65-B189)/65)*100</f>
        <v>9.230769230769232</v>
      </c>
      <c r="I189" s="12">
        <f t="shared" si="410" ref="I189:I201">((65-C189)/65)*100</f>
        <v>10.76923076923077</v>
      </c>
      <c r="J189" s="12">
        <f t="shared" si="411" ref="J189:J201">((65-D189)/65)*100</f>
        <v>12.307692307692308</v>
      </c>
      <c r="K189" s="12">
        <f t="shared" si="412" ref="K189:K201">((65-E189)/65)*100</f>
        <v>12.307692307692308</v>
      </c>
      <c r="M189" s="11" t="s">
        <v>6</v>
      </c>
      <c r="N189" s="12">
        <f>(B189/65)*100</f>
        <v>90.76923076923077</v>
      </c>
      <c r="O189" s="12">
        <f t="shared" si="413" ref="O189:O201">(C189/65)*100</f>
        <v>89.23076923076924</v>
      </c>
      <c r="P189" s="12">
        <f t="shared" si="414" ref="P189:P201">(D189/65)*100</f>
        <v>87.6923076923077</v>
      </c>
      <c r="Q189" s="12">
        <f t="shared" si="415" ref="Q189:Q201">(E189/65)*100</f>
        <v>87.6923076923077</v>
      </c>
      <c r="R189" s="2"/>
      <c r="S189" s="11" t="s">
        <v>6</v>
      </c>
      <c r="T189" s="12">
        <f>((N201-N189)/N201)*100</f>
        <v>7.8125</v>
      </c>
      <c r="U189" s="12">
        <f t="shared" si="416" ref="U189">((O201-O189)/O201)*100</f>
        <v>7.936507936507923</v>
      </c>
      <c r="V189" s="12">
        <f t="shared" si="417" ref="V189">((P201-P189)/P201)*100</f>
        <v>9.523809523809518</v>
      </c>
      <c r="W189" s="12">
        <f t="shared" si="418" ref="W189">((Q201-Q189)/Q201)*100</f>
        <v>10.937500000000004</v>
      </c>
    </row>
    <row r="190" spans="8:8">
      <c r="A190" s="11" t="s">
        <v>7</v>
      </c>
      <c r="B190" s="11">
        <v>59.0</v>
      </c>
      <c r="C190" s="11">
        <v>60.0</v>
      </c>
      <c r="D190" s="11">
        <v>58.0</v>
      </c>
      <c r="E190" s="11">
        <v>58.0</v>
      </c>
      <c r="G190" s="11" t="s">
        <v>7</v>
      </c>
      <c r="H190" s="12">
        <f t="shared" si="419" ref="H190:H201">((65-B190)/65)*100</f>
        <v>9.230769230769232</v>
      </c>
      <c r="I190" s="12">
        <f t="shared" si="410"/>
        <v>7.6923076923076925</v>
      </c>
      <c r="J190" s="12">
        <f t="shared" si="411"/>
        <v>10.76923076923077</v>
      </c>
      <c r="K190" s="12">
        <f t="shared" si="412"/>
        <v>10.76923076923077</v>
      </c>
      <c r="M190" s="11" t="s">
        <v>7</v>
      </c>
      <c r="N190" s="12">
        <f t="shared" si="420" ref="N190:N201">(B190/65)*100</f>
        <v>90.76923076923077</v>
      </c>
      <c r="O190" s="12">
        <f t="shared" si="413"/>
        <v>92.3076923076923</v>
      </c>
      <c r="P190" s="12">
        <f t="shared" si="414"/>
        <v>89.23076923076924</v>
      </c>
      <c r="Q190" s="12">
        <f t="shared" si="415"/>
        <v>89.23076923076924</v>
      </c>
      <c r="R190" s="2"/>
      <c r="S190" s="11" t="s">
        <v>7</v>
      </c>
      <c r="T190" s="12">
        <f>((N201-N190)/N201)*100</f>
        <v>7.8125</v>
      </c>
      <c r="U190" s="12">
        <f t="shared" si="421" ref="U190">((O201-O190)/O201)*100</f>
        <v>4.761904761904759</v>
      </c>
      <c r="V190" s="12">
        <f t="shared" si="422" ref="V190">((P201-P190)/P201)*100</f>
        <v>7.936507936507923</v>
      </c>
      <c r="W190" s="12">
        <f t="shared" si="423" ref="W190">((Q201-Q190)/Q201)*100</f>
        <v>9.374999999999995</v>
      </c>
    </row>
    <row r="191" spans="8:8">
      <c r="A191" s="11" t="s">
        <v>8</v>
      </c>
      <c r="B191" s="11">
        <v>51.0</v>
      </c>
      <c r="C191" s="11">
        <v>55.0</v>
      </c>
      <c r="D191" s="11">
        <v>57.0</v>
      </c>
      <c r="E191" s="11">
        <v>56.0</v>
      </c>
      <c r="G191" s="11" t="s">
        <v>8</v>
      </c>
      <c r="H191" s="12">
        <f t="shared" si="419"/>
        <v>21.53846153846154</v>
      </c>
      <c r="I191" s="12">
        <f t="shared" si="410"/>
        <v>15.384615384615385</v>
      </c>
      <c r="J191" s="12">
        <f t="shared" si="411"/>
        <v>12.307692307692308</v>
      </c>
      <c r="K191" s="12">
        <f t="shared" si="412"/>
        <v>13.846153846153847</v>
      </c>
      <c r="M191" s="11" t="s">
        <v>8</v>
      </c>
      <c r="N191" s="12">
        <f t="shared" si="420"/>
        <v>78.46153846153847</v>
      </c>
      <c r="O191" s="12">
        <f t="shared" si="413"/>
        <v>84.61538461538461</v>
      </c>
      <c r="P191" s="12">
        <f t="shared" si="414"/>
        <v>87.6923076923077</v>
      </c>
      <c r="Q191" s="12">
        <f t="shared" si="415"/>
        <v>86.15384615384616</v>
      </c>
      <c r="R191" s="2"/>
      <c r="S191" s="11" t="s">
        <v>8</v>
      </c>
      <c r="T191" s="12">
        <f>((N201-N191)/N201)*100</f>
        <v>20.3125</v>
      </c>
      <c r="U191" s="12">
        <f t="shared" si="424" ref="U191">((O201-O191)/O201)*100</f>
        <v>12.698412698412698</v>
      </c>
      <c r="V191" s="12">
        <f t="shared" si="425" ref="V191">((P201-P191)/P201)*100</f>
        <v>9.523809523809518</v>
      </c>
      <c r="W191" s="12">
        <f t="shared" si="426" ref="W191">((Q201-Q191)/Q201)*100</f>
        <v>12.499999999999998</v>
      </c>
    </row>
    <row r="192" spans="8:8">
      <c r="A192" s="11" t="s">
        <v>9</v>
      </c>
      <c r="B192" s="11">
        <v>55.0</v>
      </c>
      <c r="C192" s="11">
        <v>55.0</v>
      </c>
      <c r="D192" s="11">
        <v>51.0</v>
      </c>
      <c r="E192" s="11">
        <v>53.0</v>
      </c>
      <c r="G192" s="11" t="s">
        <v>9</v>
      </c>
      <c r="H192" s="12">
        <f t="shared" si="419"/>
        <v>15.384615384615385</v>
      </c>
      <c r="I192" s="12">
        <f t="shared" si="410"/>
        <v>15.384615384615385</v>
      </c>
      <c r="J192" s="12">
        <f t="shared" si="411"/>
        <v>21.53846153846154</v>
      </c>
      <c r="K192" s="12">
        <f t="shared" si="412"/>
        <v>18.461538461538463</v>
      </c>
      <c r="M192" s="11" t="s">
        <v>9</v>
      </c>
      <c r="N192" s="12">
        <f t="shared" si="420"/>
        <v>84.61538461538461</v>
      </c>
      <c r="O192" s="12">
        <f t="shared" si="413"/>
        <v>84.61538461538461</v>
      </c>
      <c r="P192" s="12">
        <f t="shared" si="414"/>
        <v>78.46153846153847</v>
      </c>
      <c r="Q192" s="12">
        <f t="shared" si="415"/>
        <v>81.53846153846153</v>
      </c>
      <c r="R192" s="2"/>
      <c r="S192" s="11" t="s">
        <v>9</v>
      </c>
      <c r="T192" s="12">
        <f>((N201-N192)/N201)*100</f>
        <v>14.062500000000009</v>
      </c>
      <c r="U192" s="12">
        <f t="shared" si="427" ref="U192">((O201-O192)/O201)*100</f>
        <v>12.698412698412698</v>
      </c>
      <c r="V192" s="12">
        <f t="shared" si="428" ref="V192">((P201-P192)/P201)*100</f>
        <v>19.047619047619037</v>
      </c>
      <c r="W192" s="12">
        <f t="shared" si="429" ref="W192">((Q201-Q192)/Q201)*100</f>
        <v>17.18750000000001</v>
      </c>
    </row>
    <row r="193" spans="8:8">
      <c r="A193" s="11" t="s">
        <v>10</v>
      </c>
      <c r="B193" s="11">
        <v>46.0</v>
      </c>
      <c r="C193" s="11">
        <v>47.0</v>
      </c>
      <c r="D193" s="11">
        <v>45.0</v>
      </c>
      <c r="E193" s="11">
        <v>50.0</v>
      </c>
      <c r="G193" s="11" t="s">
        <v>10</v>
      </c>
      <c r="H193" s="12">
        <f t="shared" si="419"/>
        <v>29.230769230769234</v>
      </c>
      <c r="I193" s="12">
        <f t="shared" si="410"/>
        <v>27.692307692307693</v>
      </c>
      <c r="J193" s="12">
        <f t="shared" si="411"/>
        <v>30.76923076923077</v>
      </c>
      <c r="K193" s="12">
        <f t="shared" si="412"/>
        <v>23.076923076923077</v>
      </c>
      <c r="M193" s="11" t="s">
        <v>10</v>
      </c>
      <c r="N193" s="12">
        <f t="shared" si="420"/>
        <v>70.76923076923077</v>
      </c>
      <c r="O193" s="12">
        <f t="shared" si="413"/>
        <v>72.3076923076923</v>
      </c>
      <c r="P193" s="12">
        <f t="shared" si="414"/>
        <v>69.23076923076923</v>
      </c>
      <c r="Q193" s="12">
        <f t="shared" si="415"/>
        <v>76.92307692307693</v>
      </c>
      <c r="R193" s="2"/>
      <c r="S193" s="11" t="s">
        <v>10</v>
      </c>
      <c r="T193" s="12">
        <f>((N201-N193)/N201)*100</f>
        <v>28.125</v>
      </c>
      <c r="U193" s="12">
        <f t="shared" si="430" ref="U193">((O201-O193)/O201)*100</f>
        <v>25.396825396825395</v>
      </c>
      <c r="V193" s="12">
        <f t="shared" si="431" ref="V193">((P201-P193)/P201)*100</f>
        <v>28.571428571428577</v>
      </c>
      <c r="W193" s="12">
        <f t="shared" si="432" ref="W193">((Q201-Q193)/Q201)*100</f>
        <v>21.874999999999993</v>
      </c>
    </row>
    <row r="194" spans="8:8">
      <c r="A194" s="11" t="s">
        <v>11</v>
      </c>
      <c r="B194" s="11">
        <v>51.0</v>
      </c>
      <c r="C194" s="11">
        <v>51.0</v>
      </c>
      <c r="D194" s="11">
        <v>54.0</v>
      </c>
      <c r="E194" s="11">
        <v>45.0</v>
      </c>
      <c r="G194" s="11" t="s">
        <v>11</v>
      </c>
      <c r="H194" s="12">
        <f t="shared" si="419"/>
        <v>21.53846153846154</v>
      </c>
      <c r="I194" s="12">
        <f t="shared" si="410"/>
        <v>21.53846153846154</v>
      </c>
      <c r="J194" s="12">
        <f t="shared" si="411"/>
        <v>16.923076923076923</v>
      </c>
      <c r="K194" s="12">
        <f t="shared" si="412"/>
        <v>30.76923076923077</v>
      </c>
      <c r="M194" s="11" t="s">
        <v>11</v>
      </c>
      <c r="N194" s="12">
        <f t="shared" si="420"/>
        <v>78.46153846153847</v>
      </c>
      <c r="O194" s="12">
        <f t="shared" si="413"/>
        <v>78.46153846153847</v>
      </c>
      <c r="P194" s="12">
        <f t="shared" si="414"/>
        <v>83.07692307692308</v>
      </c>
      <c r="Q194" s="12">
        <f t="shared" si="415"/>
        <v>69.23076923076923</v>
      </c>
      <c r="R194" s="2"/>
      <c r="S194" s="11" t="s">
        <v>11</v>
      </c>
      <c r="T194" s="12">
        <f>((N201-N194)/N201)*100</f>
        <v>20.3125</v>
      </c>
      <c r="U194" s="12">
        <f t="shared" si="433" ref="U194">((O201-O194)/O201)*100</f>
        <v>19.047619047619037</v>
      </c>
      <c r="V194" s="12">
        <f t="shared" si="434" ref="V194">((P201-P194)/P201)*100</f>
        <v>14.28571428571428</v>
      </c>
      <c r="W194" s="12">
        <f t="shared" si="435" ref="W194">((Q201-Q194)/Q201)*100</f>
        <v>29.68750000000001</v>
      </c>
    </row>
    <row r="195" spans="8:8">
      <c r="A195" s="11" t="s">
        <v>12</v>
      </c>
      <c r="B195" s="11">
        <v>44.0</v>
      </c>
      <c r="C195" s="11">
        <v>46.0</v>
      </c>
      <c r="D195" s="11">
        <v>43.0</v>
      </c>
      <c r="E195" s="11">
        <v>44.0</v>
      </c>
      <c r="G195" s="11" t="s">
        <v>12</v>
      </c>
      <c r="H195" s="12">
        <f t="shared" si="419"/>
        <v>32.30769230769231</v>
      </c>
      <c r="I195" s="12">
        <f t="shared" si="410"/>
        <v>29.230769230769234</v>
      </c>
      <c r="J195" s="12">
        <f t="shared" si="411"/>
        <v>33.84615384615385</v>
      </c>
      <c r="K195" s="12">
        <f t="shared" si="412"/>
        <v>32.30769230769231</v>
      </c>
      <c r="M195" s="11" t="s">
        <v>12</v>
      </c>
      <c r="N195" s="12">
        <f t="shared" si="420"/>
        <v>67.6923076923077</v>
      </c>
      <c r="O195" s="12">
        <f t="shared" si="413"/>
        <v>70.76923076923077</v>
      </c>
      <c r="P195" s="12">
        <f t="shared" si="414"/>
        <v>66.15384615384615</v>
      </c>
      <c r="Q195" s="12">
        <f t="shared" si="415"/>
        <v>67.6923076923077</v>
      </c>
      <c r="R195" s="2"/>
      <c r="S195" s="11" t="s">
        <v>12</v>
      </c>
      <c r="T195" s="12">
        <f>((N201-N195)/N201)*100</f>
        <v>31.25</v>
      </c>
      <c r="U195" s="12">
        <f t="shared" si="436" ref="U195">((O201-O195)/O201)*100</f>
        <v>26.984126984126977</v>
      </c>
      <c r="V195" s="12">
        <f t="shared" si="437" ref="V195">((P201-P195)/P201)*100</f>
        <v>31.74603174603175</v>
      </c>
      <c r="W195" s="12">
        <f t="shared" si="438" ref="W195">((Q201-Q195)/Q201)*100</f>
        <v>31.25</v>
      </c>
    </row>
    <row r="196" spans="8:8">
      <c r="A196" s="11" t="s">
        <v>13</v>
      </c>
      <c r="B196" s="11">
        <v>42.0</v>
      </c>
      <c r="C196" s="11">
        <v>37.0</v>
      </c>
      <c r="D196" s="11">
        <v>45.0</v>
      </c>
      <c r="E196" s="11">
        <v>45.0</v>
      </c>
      <c r="G196" s="11" t="s">
        <v>13</v>
      </c>
      <c r="H196" s="12">
        <f t="shared" si="419"/>
        <v>35.38461538461539</v>
      </c>
      <c r="I196" s="12">
        <f t="shared" si="410"/>
        <v>43.07692307692308</v>
      </c>
      <c r="J196" s="12">
        <f t="shared" si="411"/>
        <v>30.76923076923077</v>
      </c>
      <c r="K196" s="12">
        <f t="shared" si="412"/>
        <v>30.76923076923077</v>
      </c>
      <c r="M196" s="11" t="s">
        <v>13</v>
      </c>
      <c r="N196" s="12">
        <f t="shared" si="420"/>
        <v>64.61538461538461</v>
      </c>
      <c r="O196" s="12">
        <f t="shared" si="413"/>
        <v>56.92307692307692</v>
      </c>
      <c r="P196" s="12">
        <f t="shared" si="414"/>
        <v>69.23076923076923</v>
      </c>
      <c r="Q196" s="12">
        <f t="shared" si="415"/>
        <v>69.23076923076923</v>
      </c>
      <c r="R196" s="2"/>
      <c r="S196" s="11" t="s">
        <v>13</v>
      </c>
      <c r="T196" s="12">
        <f>((N201-N196)/N201)*100</f>
        <v>34.37500000000001</v>
      </c>
      <c r="U196" s="12">
        <f t="shared" si="439" ref="U196">((O201-O196)/O201)*100</f>
        <v>41.26984126984127</v>
      </c>
      <c r="V196" s="12">
        <f t="shared" si="440" ref="V196">((P201-P196)/P201)*100</f>
        <v>28.571428571428577</v>
      </c>
      <c r="W196" s="12">
        <f t="shared" si="441" ref="W196">((Q201-Q196)/Q201)*100</f>
        <v>29.68750000000001</v>
      </c>
    </row>
    <row r="197" spans="8:8">
      <c r="A197" s="11" t="s">
        <v>14</v>
      </c>
      <c r="B197" s="11">
        <v>49.0</v>
      </c>
      <c r="C197" s="11">
        <v>50.0</v>
      </c>
      <c r="D197" s="11">
        <v>46.0</v>
      </c>
      <c r="E197" s="11">
        <v>54.0</v>
      </c>
      <c r="G197" s="11" t="s">
        <v>14</v>
      </c>
      <c r="H197" s="12">
        <f t="shared" si="419"/>
        <v>24.615384615384617</v>
      </c>
      <c r="I197" s="12">
        <f t="shared" si="410"/>
        <v>23.076923076923077</v>
      </c>
      <c r="J197" s="12">
        <f t="shared" si="411"/>
        <v>29.230769230769234</v>
      </c>
      <c r="K197" s="12">
        <f t="shared" si="412"/>
        <v>16.923076923076923</v>
      </c>
      <c r="M197" s="11" t="s">
        <v>14</v>
      </c>
      <c r="N197" s="12">
        <f t="shared" si="420"/>
        <v>75.38461538461539</v>
      </c>
      <c r="O197" s="12">
        <f t="shared" si="413"/>
        <v>76.92307692307693</v>
      </c>
      <c r="P197" s="12">
        <f t="shared" si="414"/>
        <v>70.76923076923077</v>
      </c>
      <c r="Q197" s="12">
        <f t="shared" si="415"/>
        <v>83.07692307692308</v>
      </c>
      <c r="R197" s="2"/>
      <c r="S197" s="11" t="s">
        <v>14</v>
      </c>
      <c r="T197" s="12">
        <f>((N201-N197)/N201)*100</f>
        <v>23.437500000000004</v>
      </c>
      <c r="U197" s="12">
        <f t="shared" si="442" ref="U197">((O201-O197)/O201)*100</f>
        <v>20.63492063492062</v>
      </c>
      <c r="V197" s="12">
        <f t="shared" si="443" ref="V197">((P201-P197)/P201)*100</f>
        <v>26.984126984126977</v>
      </c>
      <c r="W197" s="12">
        <f t="shared" si="444" ref="W197">((Q201-Q197)/Q201)*100</f>
        <v>15.625</v>
      </c>
    </row>
    <row r="198" spans="8:8">
      <c r="A198" s="11" t="s">
        <v>15</v>
      </c>
      <c r="B198" s="11">
        <v>55.0</v>
      </c>
      <c r="C198" s="11">
        <v>56.0</v>
      </c>
      <c r="D198" s="11">
        <v>48.0</v>
      </c>
      <c r="E198" s="11">
        <v>50.0</v>
      </c>
      <c r="G198" s="11" t="s">
        <v>15</v>
      </c>
      <c r="H198" s="12">
        <f t="shared" si="419"/>
        <v>15.384615384615385</v>
      </c>
      <c r="I198" s="12">
        <f t="shared" si="410"/>
        <v>13.846153846153847</v>
      </c>
      <c r="J198" s="12">
        <f t="shared" si="411"/>
        <v>26.153846153846157</v>
      </c>
      <c r="K198" s="12">
        <f t="shared" si="412"/>
        <v>23.076923076923077</v>
      </c>
      <c r="M198" s="11" t="s">
        <v>15</v>
      </c>
      <c r="N198" s="12">
        <f t="shared" si="420"/>
        <v>84.61538461538461</v>
      </c>
      <c r="O198" s="12">
        <f t="shared" si="413"/>
        <v>86.15384615384616</v>
      </c>
      <c r="P198" s="12">
        <f t="shared" si="414"/>
        <v>73.84615384615385</v>
      </c>
      <c r="Q198" s="12">
        <f t="shared" si="415"/>
        <v>76.92307692307693</v>
      </c>
      <c r="R198" s="2"/>
      <c r="S198" s="11" t="s">
        <v>15</v>
      </c>
      <c r="T198" s="12">
        <f>((N201-N198)/N201)*100</f>
        <v>14.062500000000009</v>
      </c>
      <c r="U198" s="12">
        <f t="shared" si="445" ref="U198">((O201-O198)/O201)*100</f>
        <v>11.1111111111111</v>
      </c>
      <c r="V198" s="12">
        <f t="shared" si="446" ref="V198">((P201-P198)/P201)*100</f>
        <v>23.8095238095238</v>
      </c>
      <c r="W198" s="12">
        <f t="shared" si="447" ref="W198">((Q201-Q198)/Q201)*100</f>
        <v>21.874999999999993</v>
      </c>
    </row>
    <row r="199" spans="8:8">
      <c r="A199" s="11" t="s">
        <v>16</v>
      </c>
      <c r="B199" s="11">
        <v>50.0</v>
      </c>
      <c r="C199" s="11">
        <v>52.0</v>
      </c>
      <c r="D199" s="11">
        <v>46.0</v>
      </c>
      <c r="E199" s="11">
        <v>48.0</v>
      </c>
      <c r="G199" s="11" t="s">
        <v>16</v>
      </c>
      <c r="H199" s="12">
        <f t="shared" si="419"/>
        <v>23.076923076923077</v>
      </c>
      <c r="I199" s="12">
        <f t="shared" si="410"/>
        <v>20.0</v>
      </c>
      <c r="J199" s="12">
        <f t="shared" si="411"/>
        <v>29.230769230769234</v>
      </c>
      <c r="K199" s="12">
        <f t="shared" si="412"/>
        <v>26.153846153846157</v>
      </c>
      <c r="M199" s="11" t="s">
        <v>16</v>
      </c>
      <c r="N199" s="12">
        <f t="shared" si="420"/>
        <v>76.92307692307693</v>
      </c>
      <c r="O199" s="12">
        <f t="shared" si="413"/>
        <v>80.0</v>
      </c>
      <c r="P199" s="12">
        <f t="shared" si="414"/>
        <v>70.76923076923077</v>
      </c>
      <c r="Q199" s="12">
        <f t="shared" si="415"/>
        <v>73.84615384615385</v>
      </c>
      <c r="R199" s="2"/>
      <c r="S199" s="11" t="s">
        <v>16</v>
      </c>
      <c r="T199" s="12">
        <f>((N201-N199)/N201)*100</f>
        <v>21.874999999999993</v>
      </c>
      <c r="U199" s="12">
        <f t="shared" si="448" ref="U199">((O201-O199)/O201)*100</f>
        <v>17.460317460317455</v>
      </c>
      <c r="V199" s="12">
        <f t="shared" si="449" ref="V199">((P201-P199)/P201)*100</f>
        <v>26.984126984126977</v>
      </c>
      <c r="W199" s="12">
        <f t="shared" si="450" ref="W199">((Q201-Q199)/Q201)*100</f>
        <v>24.999999999999996</v>
      </c>
    </row>
    <row r="200" spans="8:8">
      <c r="A200" s="11" t="s">
        <v>17</v>
      </c>
      <c r="B200" s="11">
        <v>45.0</v>
      </c>
      <c r="C200" s="11">
        <v>46.0</v>
      </c>
      <c r="D200" s="11">
        <v>50.0</v>
      </c>
      <c r="E200" s="11">
        <v>50.0</v>
      </c>
      <c r="G200" s="11" t="s">
        <v>17</v>
      </c>
      <c r="H200" s="12">
        <f t="shared" si="419"/>
        <v>30.76923076923077</v>
      </c>
      <c r="I200" s="12">
        <f t="shared" si="410"/>
        <v>29.230769230769234</v>
      </c>
      <c r="J200" s="12">
        <f t="shared" si="411"/>
        <v>23.076923076923077</v>
      </c>
      <c r="K200" s="12">
        <f t="shared" si="412"/>
        <v>23.076923076923077</v>
      </c>
      <c r="M200" s="19" t="s">
        <v>17</v>
      </c>
      <c r="N200" s="12">
        <f t="shared" si="420"/>
        <v>69.23076923076923</v>
      </c>
      <c r="O200" s="12">
        <f t="shared" si="413"/>
        <v>70.76923076923077</v>
      </c>
      <c r="P200" s="12">
        <f t="shared" si="414"/>
        <v>76.92307692307693</v>
      </c>
      <c r="Q200" s="12">
        <f t="shared" si="415"/>
        <v>76.92307692307693</v>
      </c>
      <c r="R200" s="2"/>
      <c r="S200" s="11" t="s">
        <v>17</v>
      </c>
      <c r="T200" s="12">
        <f>((N201-N200)/N201)*100</f>
        <v>29.68750000000001</v>
      </c>
      <c r="U200" s="12">
        <f t="shared" si="451" ref="U200">((O201-O200)/O201)*100</f>
        <v>26.984126984126977</v>
      </c>
      <c r="V200" s="12">
        <f t="shared" si="452" ref="V200">((P201-P200)/P201)*100</f>
        <v>20.63492063492062</v>
      </c>
      <c r="W200" s="12">
        <f t="shared" si="453" ref="W200">((Q201-Q200)/Q201)*100</f>
        <v>21.874999999999993</v>
      </c>
    </row>
    <row r="201" spans="8:8">
      <c r="A201" s="11" t="s">
        <v>18</v>
      </c>
      <c r="B201" s="11">
        <v>64.0</v>
      </c>
      <c r="C201" s="11">
        <v>63.0</v>
      </c>
      <c r="D201" s="11">
        <v>63.0</v>
      </c>
      <c r="E201" s="11">
        <v>64.0</v>
      </c>
      <c r="G201" s="11" t="s">
        <v>18</v>
      </c>
      <c r="H201" s="12">
        <f t="shared" si="419"/>
        <v>1.5384615384615385</v>
      </c>
      <c r="I201" s="12">
        <f t="shared" si="410"/>
        <v>3.076923076923077</v>
      </c>
      <c r="J201" s="12">
        <f t="shared" si="411"/>
        <v>3.076923076923077</v>
      </c>
      <c r="K201" s="12">
        <f t="shared" si="412"/>
        <v>1.5384615384615385</v>
      </c>
      <c r="M201" s="11" t="s">
        <v>18</v>
      </c>
      <c r="N201" s="12">
        <f t="shared" si="420"/>
        <v>98.46153846153847</v>
      </c>
      <c r="O201" s="12">
        <f t="shared" si="413"/>
        <v>96.92307692307692</v>
      </c>
      <c r="P201" s="12">
        <f t="shared" si="414"/>
        <v>96.92307692307692</v>
      </c>
      <c r="Q201" s="12">
        <f t="shared" si="415"/>
        <v>98.46153846153847</v>
      </c>
      <c r="R201" s="2"/>
    </row>
    <row r="202" spans="8:8">
      <c r="R202" s="2"/>
    </row>
    <row r="203" spans="8:8">
      <c r="A203" s="5" t="s">
        <v>35</v>
      </c>
      <c r="G203" s="5" t="s">
        <v>43</v>
      </c>
      <c r="M203" s="23" t="s">
        <v>42</v>
      </c>
      <c r="R203" s="2"/>
      <c r="S203" s="5" t="s">
        <v>20</v>
      </c>
    </row>
    <row r="204" spans="8:8">
      <c r="A204" t="s">
        <v>31</v>
      </c>
      <c r="G204" t="s">
        <v>31</v>
      </c>
      <c r="M204" t="s">
        <v>31</v>
      </c>
      <c r="R204" s="2"/>
      <c r="S204" t="s">
        <v>31</v>
      </c>
    </row>
    <row r="205" spans="8:8">
      <c r="A205" s="6" t="s">
        <v>0</v>
      </c>
      <c r="B205" s="7" t="s">
        <v>37</v>
      </c>
      <c r="C205" s="7"/>
      <c r="D205" s="7"/>
      <c r="E205" s="7"/>
      <c r="G205" s="6" t="s">
        <v>0</v>
      </c>
      <c r="H205" s="7" t="s">
        <v>44</v>
      </c>
      <c r="I205" s="7"/>
      <c r="J205" s="7"/>
      <c r="K205" s="7"/>
      <c r="M205" s="6" t="s">
        <v>0</v>
      </c>
      <c r="N205" s="7" t="s">
        <v>40</v>
      </c>
      <c r="O205" s="7"/>
      <c r="P205" s="7"/>
      <c r="Q205" s="7"/>
      <c r="R205" s="2"/>
      <c r="S205" s="6" t="s">
        <v>0</v>
      </c>
      <c r="T205" s="7" t="s">
        <v>41</v>
      </c>
      <c r="U205" s="7"/>
      <c r="V205" s="7"/>
      <c r="W205" s="7"/>
    </row>
    <row r="206" spans="8:8">
      <c r="A206" s="8"/>
      <c r="B206" s="9" t="s">
        <v>1</v>
      </c>
      <c r="C206" s="9" t="s">
        <v>2</v>
      </c>
      <c r="D206" s="9" t="s">
        <v>3</v>
      </c>
      <c r="E206" s="9" t="s">
        <v>4</v>
      </c>
      <c r="G206" s="8"/>
      <c r="H206" s="9" t="s">
        <v>1</v>
      </c>
      <c r="I206" s="9" t="s">
        <v>2</v>
      </c>
      <c r="J206" s="9" t="s">
        <v>3</v>
      </c>
      <c r="K206" s="9" t="s">
        <v>4</v>
      </c>
      <c r="M206" s="8"/>
      <c r="N206" s="9" t="s">
        <v>1</v>
      </c>
      <c r="O206" s="9" t="s">
        <v>2</v>
      </c>
      <c r="P206" s="9" t="s">
        <v>3</v>
      </c>
      <c r="Q206" s="9" t="s">
        <v>4</v>
      </c>
      <c r="R206" s="2"/>
      <c r="S206" s="8"/>
      <c r="T206" s="9" t="s">
        <v>1</v>
      </c>
      <c r="U206" s="9" t="s">
        <v>2</v>
      </c>
      <c r="V206" s="9" t="s">
        <v>3</v>
      </c>
      <c r="W206" s="9" t="s">
        <v>4</v>
      </c>
    </row>
    <row r="207" spans="8:8">
      <c r="A207" s="11" t="s">
        <v>6</v>
      </c>
      <c r="B207" s="11">
        <v>57.0</v>
      </c>
      <c r="C207" s="11">
        <v>56.0</v>
      </c>
      <c r="D207" s="11">
        <v>55.0</v>
      </c>
      <c r="E207" s="11">
        <v>55.0</v>
      </c>
      <c r="G207" s="11" t="s">
        <v>6</v>
      </c>
      <c r="H207" s="12">
        <f>((65-B207)/65)*100</f>
        <v>12.307692307692308</v>
      </c>
      <c r="I207" s="12">
        <f t="shared" si="454" ref="I207:I219">((65-C207)/65)*100</f>
        <v>13.846153846153847</v>
      </c>
      <c r="J207" s="12">
        <f t="shared" si="455" ref="J207:J219">((65-D207)/65)*100</f>
        <v>15.384615384615385</v>
      </c>
      <c r="K207" s="12">
        <f t="shared" si="456" ref="K207:K219">((65-E207)/65)*100</f>
        <v>15.384615384615385</v>
      </c>
      <c r="M207" s="11" t="s">
        <v>6</v>
      </c>
      <c r="N207" s="12">
        <f>(B207/65)*100</f>
        <v>87.6923076923077</v>
      </c>
      <c r="O207" s="12">
        <f t="shared" si="457" ref="O207:O219">(C207/65)*100</f>
        <v>86.15384615384616</v>
      </c>
      <c r="P207" s="12">
        <f t="shared" si="458" ref="P207:P219">(D207/65)*100</f>
        <v>84.61538461538461</v>
      </c>
      <c r="Q207" s="12">
        <f t="shared" si="459" ref="Q207:Q219">(E207/65)*100</f>
        <v>84.61538461538461</v>
      </c>
      <c r="R207" s="2"/>
      <c r="S207" s="11" t="s">
        <v>6</v>
      </c>
      <c r="T207" s="12">
        <f>((N219-N207)/N219)*100</f>
        <v>10.937500000000004</v>
      </c>
      <c r="U207" s="12">
        <f t="shared" si="460" ref="U207">((O219-O207)/O219)*100</f>
        <v>9.677419354838705</v>
      </c>
      <c r="V207" s="12">
        <f t="shared" si="461" ref="V207">((P219-P207)/P219)*100</f>
        <v>12.698412698412698</v>
      </c>
      <c r="W207" s="12">
        <f t="shared" si="462" ref="W207">((Q219-Q207)/Q219)*100</f>
        <v>12.698412698412698</v>
      </c>
    </row>
    <row r="208" spans="8:8">
      <c r="A208" s="11" t="s">
        <v>7</v>
      </c>
      <c r="B208" s="11">
        <v>56.0</v>
      </c>
      <c r="C208" s="11">
        <v>58.0</v>
      </c>
      <c r="D208" s="11">
        <v>56.0</v>
      </c>
      <c r="E208" s="11">
        <v>55.0</v>
      </c>
      <c r="G208" s="11" t="s">
        <v>7</v>
      </c>
      <c r="H208" s="12">
        <f t="shared" si="463" ref="H208:H219">((65-B208)/65)*100</f>
        <v>13.846153846153847</v>
      </c>
      <c r="I208" s="12">
        <f t="shared" si="454"/>
        <v>10.76923076923077</v>
      </c>
      <c r="J208" s="12">
        <f t="shared" si="455"/>
        <v>13.846153846153847</v>
      </c>
      <c r="K208" s="12">
        <f t="shared" si="456"/>
        <v>15.384615384615385</v>
      </c>
      <c r="M208" s="11" t="s">
        <v>7</v>
      </c>
      <c r="N208" s="12">
        <f t="shared" si="464" ref="N208:N219">(B208/65)*100</f>
        <v>86.15384615384616</v>
      </c>
      <c r="O208" s="12">
        <f t="shared" si="457"/>
        <v>89.23076923076924</v>
      </c>
      <c r="P208" s="12">
        <f t="shared" si="458"/>
        <v>86.15384615384616</v>
      </c>
      <c r="Q208" s="12">
        <f t="shared" si="459"/>
        <v>84.61538461538461</v>
      </c>
      <c r="R208" s="2"/>
      <c r="S208" s="11" t="s">
        <v>7</v>
      </c>
      <c r="T208" s="12">
        <f>((N219-N208)/N219)*100</f>
        <v>12.499999999999998</v>
      </c>
      <c r="U208" s="12">
        <f t="shared" si="465" ref="U208">((O219-O208)/O219)*100</f>
        <v>6.451612903225798</v>
      </c>
      <c r="V208" s="12">
        <f t="shared" si="466" ref="V208">((P219-P208)/P219)*100</f>
        <v>11.1111111111111</v>
      </c>
      <c r="W208" s="12">
        <f t="shared" si="467" ref="W208">((Q219-Q208)/Q219)*100</f>
        <v>12.698412698412698</v>
      </c>
    </row>
    <row r="209" spans="8:8">
      <c r="A209" s="11" t="s">
        <v>8</v>
      </c>
      <c r="B209" s="11">
        <v>47.0</v>
      </c>
      <c r="C209" s="11">
        <v>52.0</v>
      </c>
      <c r="D209" s="11">
        <v>55.0</v>
      </c>
      <c r="E209" s="11">
        <v>53.0</v>
      </c>
      <c r="G209" s="11" t="s">
        <v>8</v>
      </c>
      <c r="H209" s="12">
        <f t="shared" si="463"/>
        <v>27.692307692307693</v>
      </c>
      <c r="I209" s="12">
        <f t="shared" si="454"/>
        <v>20.0</v>
      </c>
      <c r="J209" s="12">
        <f t="shared" si="455"/>
        <v>15.384615384615385</v>
      </c>
      <c r="K209" s="12">
        <f t="shared" si="456"/>
        <v>18.461538461538463</v>
      </c>
      <c r="M209" s="11" t="s">
        <v>8</v>
      </c>
      <c r="N209" s="12">
        <f t="shared" si="464"/>
        <v>72.3076923076923</v>
      </c>
      <c r="O209" s="12">
        <f t="shared" si="457"/>
        <v>80.0</v>
      </c>
      <c r="P209" s="12">
        <f t="shared" si="458"/>
        <v>84.61538461538461</v>
      </c>
      <c r="Q209" s="12">
        <f t="shared" si="459"/>
        <v>81.53846153846153</v>
      </c>
      <c r="R209" s="2"/>
      <c r="S209" s="11" t="s">
        <v>8</v>
      </c>
      <c r="T209" s="12">
        <f>((N219-N209)/N219)*100</f>
        <v>26.562500000000007</v>
      </c>
      <c r="U209" s="12">
        <f t="shared" si="468" ref="U209">((O219-O209)/O219)*100</f>
        <v>16.12903225806452</v>
      </c>
      <c r="V209" s="12">
        <f t="shared" si="469" ref="V209">((P219-P209)/P219)*100</f>
        <v>12.698412698412698</v>
      </c>
      <c r="W209" s="12">
        <f t="shared" si="470" ref="W209">((Q219-Q209)/Q219)*100</f>
        <v>15.873015873015875</v>
      </c>
    </row>
    <row r="210" spans="8:8">
      <c r="A210" s="11" t="s">
        <v>9</v>
      </c>
      <c r="B210" s="11">
        <v>52.0</v>
      </c>
      <c r="C210" s="11">
        <v>52.0</v>
      </c>
      <c r="D210" s="11">
        <v>49.0</v>
      </c>
      <c r="E210" s="11">
        <v>50.0</v>
      </c>
      <c r="G210" s="11" t="s">
        <v>9</v>
      </c>
      <c r="H210" s="12">
        <f t="shared" si="463"/>
        <v>20.0</v>
      </c>
      <c r="I210" s="12">
        <f t="shared" si="454"/>
        <v>20.0</v>
      </c>
      <c r="J210" s="12">
        <f t="shared" si="455"/>
        <v>24.615384615384617</v>
      </c>
      <c r="K210" s="12">
        <f t="shared" si="456"/>
        <v>23.076923076923077</v>
      </c>
      <c r="M210" s="11" t="s">
        <v>9</v>
      </c>
      <c r="N210" s="12">
        <f t="shared" si="464"/>
        <v>80.0</v>
      </c>
      <c r="O210" s="12">
        <f t="shared" si="457"/>
        <v>80.0</v>
      </c>
      <c r="P210" s="12">
        <f t="shared" si="458"/>
        <v>75.38461538461539</v>
      </c>
      <c r="Q210" s="12">
        <f t="shared" si="459"/>
        <v>76.92307692307693</v>
      </c>
      <c r="R210" s="2"/>
      <c r="S210" s="11" t="s">
        <v>9</v>
      </c>
      <c r="T210" s="12">
        <f>((N219-N210)/N219)*100</f>
        <v>18.750000000000007</v>
      </c>
      <c r="U210" s="12">
        <f t="shared" si="471" ref="U210">((O219-O210)/O219)*100</f>
        <v>16.12903225806452</v>
      </c>
      <c r="V210" s="12">
        <f t="shared" si="472" ref="V210">((P219-P210)/P219)*100</f>
        <v>22.222222222222218</v>
      </c>
      <c r="W210" s="12">
        <f t="shared" si="473" ref="W210">((Q219-Q210)/Q219)*100</f>
        <v>20.63492063492062</v>
      </c>
    </row>
    <row r="211" spans="8:8">
      <c r="A211" s="11" t="s">
        <v>10</v>
      </c>
      <c r="B211" s="11">
        <v>43.0</v>
      </c>
      <c r="C211" s="11">
        <v>44.0</v>
      </c>
      <c r="D211" s="11">
        <v>42.0</v>
      </c>
      <c r="E211" s="11">
        <v>47.0</v>
      </c>
      <c r="G211" s="11" t="s">
        <v>10</v>
      </c>
      <c r="H211" s="12">
        <f t="shared" si="463"/>
        <v>33.84615384615385</v>
      </c>
      <c r="I211" s="12">
        <f t="shared" si="454"/>
        <v>32.30769230769231</v>
      </c>
      <c r="J211" s="12">
        <f t="shared" si="455"/>
        <v>35.38461538461539</v>
      </c>
      <c r="K211" s="12">
        <f t="shared" si="456"/>
        <v>27.692307692307693</v>
      </c>
      <c r="M211" s="11" t="s">
        <v>10</v>
      </c>
      <c r="N211" s="12">
        <f t="shared" si="464"/>
        <v>66.15384615384615</v>
      </c>
      <c r="O211" s="12">
        <f t="shared" si="457"/>
        <v>67.6923076923077</v>
      </c>
      <c r="P211" s="12">
        <f t="shared" si="458"/>
        <v>64.61538461538461</v>
      </c>
      <c r="Q211" s="12">
        <f t="shared" si="459"/>
        <v>72.3076923076923</v>
      </c>
      <c r="R211" s="2"/>
      <c r="S211" s="11" t="s">
        <v>10</v>
      </c>
      <c r="T211" s="12">
        <f>((N219-N211)/N219)*100</f>
        <v>32.812500000000014</v>
      </c>
      <c r="U211" s="12">
        <f t="shared" si="474" ref="U211">((O219-O211)/O219)*100</f>
        <v>29.03225806451613</v>
      </c>
      <c r="V211" s="12">
        <f t="shared" si="475" ref="V211">((P219-P211)/P219)*100</f>
        <v>33.33333333333333</v>
      </c>
      <c r="W211" s="12">
        <f t="shared" si="476" ref="W211">((Q219-Q211)/Q219)*100</f>
        <v>25.396825396825395</v>
      </c>
    </row>
    <row r="212" spans="8:8">
      <c r="A212" s="11" t="s">
        <v>11</v>
      </c>
      <c r="B212" s="11">
        <v>46.0</v>
      </c>
      <c r="C212" s="11">
        <v>48.0</v>
      </c>
      <c r="D212" s="11">
        <v>51.0</v>
      </c>
      <c r="E212" s="11">
        <v>41.0</v>
      </c>
      <c r="G212" s="11" t="s">
        <v>11</v>
      </c>
      <c r="H212" s="12">
        <f t="shared" si="463"/>
        <v>29.230769230769234</v>
      </c>
      <c r="I212" s="12">
        <f t="shared" si="454"/>
        <v>26.153846153846157</v>
      </c>
      <c r="J212" s="12">
        <f t="shared" si="455"/>
        <v>21.53846153846154</v>
      </c>
      <c r="K212" s="12">
        <f t="shared" si="456"/>
        <v>36.92307692307693</v>
      </c>
      <c r="M212" s="11" t="s">
        <v>11</v>
      </c>
      <c r="N212" s="12">
        <f t="shared" si="464"/>
        <v>70.76923076923077</v>
      </c>
      <c r="O212" s="12">
        <f t="shared" si="457"/>
        <v>73.84615384615385</v>
      </c>
      <c r="P212" s="12">
        <f t="shared" si="458"/>
        <v>78.46153846153847</v>
      </c>
      <c r="Q212" s="12">
        <f t="shared" si="459"/>
        <v>63.07692307692307</v>
      </c>
      <c r="R212" s="2"/>
      <c r="S212" s="11" t="s">
        <v>11</v>
      </c>
      <c r="T212" s="12">
        <f>((N219-N212)/N219)*100</f>
        <v>28.125</v>
      </c>
      <c r="U212" s="12">
        <f t="shared" si="477" ref="U212">((O219-O212)/O219)*100</f>
        <v>22.580645161290317</v>
      </c>
      <c r="V212" s="12">
        <f t="shared" si="478" ref="V212">((P219-P212)/P219)*100</f>
        <v>19.047619047619037</v>
      </c>
      <c r="W212" s="12">
        <f t="shared" si="479" ref="W212">((Q219-Q212)/Q219)*100</f>
        <v>34.920634920634924</v>
      </c>
    </row>
    <row r="213" spans="8:8">
      <c r="A213" s="11" t="s">
        <v>12</v>
      </c>
      <c r="B213" s="11">
        <v>41.0</v>
      </c>
      <c r="C213" s="11">
        <v>43.0</v>
      </c>
      <c r="D213" s="11">
        <v>40.0</v>
      </c>
      <c r="E213" s="11">
        <v>41.0</v>
      </c>
      <c r="G213" s="11" t="s">
        <v>12</v>
      </c>
      <c r="H213" s="12">
        <f t="shared" si="463"/>
        <v>36.92307692307693</v>
      </c>
      <c r="I213" s="12">
        <f t="shared" si="454"/>
        <v>33.84615384615385</v>
      </c>
      <c r="J213" s="12">
        <f t="shared" si="455"/>
        <v>38.46153846153847</v>
      </c>
      <c r="K213" s="12">
        <f t="shared" si="456"/>
        <v>36.92307692307693</v>
      </c>
      <c r="M213" s="11" t="s">
        <v>12</v>
      </c>
      <c r="N213" s="12">
        <f t="shared" si="464"/>
        <v>63.07692307692307</v>
      </c>
      <c r="O213" s="12">
        <f t="shared" si="457"/>
        <v>66.15384615384615</v>
      </c>
      <c r="P213" s="12">
        <f t="shared" si="458"/>
        <v>61.53846153846154</v>
      </c>
      <c r="Q213" s="12">
        <f t="shared" si="459"/>
        <v>63.07692307692307</v>
      </c>
      <c r="R213" s="2"/>
      <c r="S213" s="11" t="s">
        <v>12</v>
      </c>
      <c r="T213" s="12">
        <f>((N219-N213)/N219)*100</f>
        <v>35.93750000000001</v>
      </c>
      <c r="U213" s="12">
        <f t="shared" si="480" ref="U213">((O219-O213)/O219)*100</f>
        <v>30.64516129032259</v>
      </c>
      <c r="V213" s="12">
        <f t="shared" si="481" ref="V213">((P219-P213)/P219)*100</f>
        <v>36.507936507936506</v>
      </c>
      <c r="W213" s="12">
        <f t="shared" si="482" ref="W213">((Q219-Q213)/Q219)*100</f>
        <v>34.920634920634924</v>
      </c>
    </row>
    <row r="214" spans="8:8">
      <c r="A214" s="11" t="s">
        <v>13</v>
      </c>
      <c r="B214" s="11">
        <v>38.0</v>
      </c>
      <c r="C214" s="11">
        <v>33.0</v>
      </c>
      <c r="D214" s="11">
        <v>41.0</v>
      </c>
      <c r="E214" s="11">
        <v>41.0</v>
      </c>
      <c r="G214" s="11" t="s">
        <v>13</v>
      </c>
      <c r="H214" s="12">
        <f t="shared" si="463"/>
        <v>41.53846153846154</v>
      </c>
      <c r="I214" s="12">
        <f t="shared" si="454"/>
        <v>49.23076923076923</v>
      </c>
      <c r="J214" s="12">
        <f t="shared" si="455"/>
        <v>36.92307692307693</v>
      </c>
      <c r="K214" s="12">
        <f t="shared" si="456"/>
        <v>36.92307692307693</v>
      </c>
      <c r="M214" s="11" t="s">
        <v>13</v>
      </c>
      <c r="N214" s="12">
        <f t="shared" si="464"/>
        <v>58.46153846153847</v>
      </c>
      <c r="O214" s="12">
        <f t="shared" si="457"/>
        <v>50.76923076923077</v>
      </c>
      <c r="P214" s="12">
        <f t="shared" si="458"/>
        <v>63.07692307692307</v>
      </c>
      <c r="Q214" s="12">
        <f t="shared" si="459"/>
        <v>63.07692307692307</v>
      </c>
      <c r="R214" s="2"/>
      <c r="S214" s="11" t="s">
        <v>13</v>
      </c>
      <c r="T214" s="12">
        <f>((N219-N214)/N219)*100</f>
        <v>40.625</v>
      </c>
      <c r="U214" s="12">
        <f t="shared" si="483" ref="U214">((O219-O214)/O219)*100</f>
        <v>46.7741935483871</v>
      </c>
      <c r="V214" s="12">
        <f t="shared" si="484" ref="V214">((P219-P214)/P219)*100</f>
        <v>34.920634920634924</v>
      </c>
      <c r="W214" s="12">
        <f t="shared" si="485" ref="W214">((Q219-Q214)/Q219)*100</f>
        <v>34.920634920634924</v>
      </c>
    </row>
    <row r="215" spans="8:8">
      <c r="A215" s="11" t="s">
        <v>14</v>
      </c>
      <c r="B215" s="11">
        <v>47.0</v>
      </c>
      <c r="C215" s="11">
        <v>47.0</v>
      </c>
      <c r="D215" s="11">
        <v>47.0</v>
      </c>
      <c r="E215" s="11">
        <v>52.0</v>
      </c>
      <c r="G215" s="11" t="s">
        <v>14</v>
      </c>
      <c r="H215" s="12">
        <f t="shared" si="463"/>
        <v>27.692307692307693</v>
      </c>
      <c r="I215" s="12">
        <f t="shared" si="454"/>
        <v>27.692307692307693</v>
      </c>
      <c r="J215" s="12">
        <f t="shared" si="455"/>
        <v>27.692307692307693</v>
      </c>
      <c r="K215" s="12">
        <f t="shared" si="456"/>
        <v>20.0</v>
      </c>
      <c r="M215" s="11" t="s">
        <v>14</v>
      </c>
      <c r="N215" s="12">
        <f t="shared" si="464"/>
        <v>72.3076923076923</v>
      </c>
      <c r="O215" s="12">
        <f t="shared" si="457"/>
        <v>72.3076923076923</v>
      </c>
      <c r="P215" s="12">
        <f t="shared" si="458"/>
        <v>72.3076923076923</v>
      </c>
      <c r="Q215" s="12">
        <f t="shared" si="459"/>
        <v>80.0</v>
      </c>
      <c r="R215" s="2"/>
      <c r="S215" s="11" t="s">
        <v>14</v>
      </c>
      <c r="T215" s="12">
        <f>((N219-N215)/N219)*100</f>
        <v>26.562500000000007</v>
      </c>
      <c r="U215" s="12">
        <f t="shared" si="486" ref="U215">((O219-O215)/O219)*100</f>
        <v>24.19354838709678</v>
      </c>
      <c r="V215" s="12">
        <f t="shared" si="487" ref="V215">((P219-P215)/P219)*100</f>
        <v>25.396825396825395</v>
      </c>
      <c r="W215" s="12">
        <f t="shared" si="488" ref="W215">((Q219-Q215)/Q219)*100</f>
        <v>17.460317460317455</v>
      </c>
    </row>
    <row r="216" spans="8:8">
      <c r="A216" s="11" t="s">
        <v>15</v>
      </c>
      <c r="B216" s="11">
        <v>52.0</v>
      </c>
      <c r="C216" s="11">
        <v>53.0</v>
      </c>
      <c r="D216" s="11">
        <v>44.0</v>
      </c>
      <c r="E216" s="11">
        <v>46.0</v>
      </c>
      <c r="G216" s="11" t="s">
        <v>15</v>
      </c>
      <c r="H216" s="12">
        <f t="shared" si="463"/>
        <v>20.0</v>
      </c>
      <c r="I216" s="12">
        <f t="shared" si="454"/>
        <v>18.461538461538463</v>
      </c>
      <c r="J216" s="12">
        <f t="shared" si="455"/>
        <v>32.30769230769231</v>
      </c>
      <c r="K216" s="12">
        <f t="shared" si="456"/>
        <v>29.230769230769234</v>
      </c>
      <c r="M216" s="11" t="s">
        <v>15</v>
      </c>
      <c r="N216" s="12">
        <f t="shared" si="464"/>
        <v>80.0</v>
      </c>
      <c r="O216" s="12">
        <f t="shared" si="457"/>
        <v>81.53846153846153</v>
      </c>
      <c r="P216" s="12">
        <f t="shared" si="458"/>
        <v>67.6923076923077</v>
      </c>
      <c r="Q216" s="12">
        <f t="shared" si="459"/>
        <v>70.76923076923077</v>
      </c>
      <c r="R216" s="2"/>
      <c r="S216" s="11" t="s">
        <v>15</v>
      </c>
      <c r="T216" s="12">
        <f>((N219-N216)/N219)*100</f>
        <v>18.750000000000007</v>
      </c>
      <c r="U216" s="12">
        <f t="shared" si="489" ref="U216">((O219-O216)/O219)*100</f>
        <v>14.516129032258071</v>
      </c>
      <c r="V216" s="12">
        <f t="shared" si="490" ref="V216">((P219-P216)/P219)*100</f>
        <v>30.158730158730158</v>
      </c>
      <c r="W216" s="12">
        <f t="shared" si="491" ref="W216">((Q219-Q216)/Q219)*100</f>
        <v>26.984126984126977</v>
      </c>
    </row>
    <row r="217" spans="8:8">
      <c r="A217" s="11" t="s">
        <v>16</v>
      </c>
      <c r="B217" s="11">
        <v>47.0</v>
      </c>
      <c r="C217" s="11">
        <v>49.0</v>
      </c>
      <c r="D217" s="11">
        <v>43.0</v>
      </c>
      <c r="E217" s="11">
        <v>46.0</v>
      </c>
      <c r="G217" s="11" t="s">
        <v>16</v>
      </c>
      <c r="H217" s="12">
        <f t="shared" si="463"/>
        <v>27.692307692307693</v>
      </c>
      <c r="I217" s="12">
        <f t="shared" si="454"/>
        <v>24.615384615384617</v>
      </c>
      <c r="J217" s="12">
        <f t="shared" si="455"/>
        <v>33.84615384615385</v>
      </c>
      <c r="K217" s="12">
        <f t="shared" si="456"/>
        <v>29.230769230769234</v>
      </c>
      <c r="M217" s="11" t="s">
        <v>16</v>
      </c>
      <c r="N217" s="12">
        <f t="shared" si="464"/>
        <v>72.3076923076923</v>
      </c>
      <c r="O217" s="12">
        <f t="shared" si="457"/>
        <v>75.38461538461539</v>
      </c>
      <c r="P217" s="12">
        <f t="shared" si="458"/>
        <v>66.15384615384615</v>
      </c>
      <c r="Q217" s="12">
        <f t="shared" si="459"/>
        <v>70.76923076923077</v>
      </c>
      <c r="R217" s="2"/>
      <c r="S217" s="11" t="s">
        <v>16</v>
      </c>
      <c r="T217" s="12">
        <f>((N219-N217)/N219)*100</f>
        <v>26.562500000000007</v>
      </c>
      <c r="U217" s="12">
        <f t="shared" si="492" ref="U217">((O219-O217)/O219)*100</f>
        <v>20.967741935483872</v>
      </c>
      <c r="V217" s="12">
        <f t="shared" si="493" ref="V217">((P219-P217)/P219)*100</f>
        <v>31.74603174603175</v>
      </c>
      <c r="W217" s="12">
        <f t="shared" si="494" ref="W217">((Q219-Q217)/Q219)*100</f>
        <v>26.984126984126977</v>
      </c>
    </row>
    <row r="218" spans="8:8">
      <c r="A218" s="11" t="s">
        <v>17</v>
      </c>
      <c r="B218" s="11">
        <v>41.0</v>
      </c>
      <c r="C218" s="11">
        <v>43.0</v>
      </c>
      <c r="D218" s="11">
        <v>46.0</v>
      </c>
      <c r="E218" s="11">
        <v>46.0</v>
      </c>
      <c r="G218" s="11" t="s">
        <v>17</v>
      </c>
      <c r="H218" s="12">
        <f t="shared" si="463"/>
        <v>36.92307692307693</v>
      </c>
      <c r="I218" s="12">
        <f t="shared" si="454"/>
        <v>33.84615384615385</v>
      </c>
      <c r="J218" s="12">
        <f t="shared" si="455"/>
        <v>29.230769230769234</v>
      </c>
      <c r="K218" s="12">
        <f t="shared" si="456"/>
        <v>29.230769230769234</v>
      </c>
      <c r="M218" s="19" t="s">
        <v>17</v>
      </c>
      <c r="N218" s="12">
        <f t="shared" si="464"/>
        <v>63.07692307692307</v>
      </c>
      <c r="O218" s="12">
        <f t="shared" si="457"/>
        <v>66.15384615384615</v>
      </c>
      <c r="P218" s="12">
        <f t="shared" si="458"/>
        <v>70.76923076923077</v>
      </c>
      <c r="Q218" s="12">
        <f t="shared" si="459"/>
        <v>70.76923076923077</v>
      </c>
      <c r="R218" s="2"/>
      <c r="S218" s="11" t="s">
        <v>17</v>
      </c>
      <c r="T218" s="12">
        <f>((N219-N218)/N219)*100</f>
        <v>35.93750000000001</v>
      </c>
      <c r="U218" s="12">
        <f t="shared" si="495" ref="U218">((O219-O218)/O219)*100</f>
        <v>30.64516129032259</v>
      </c>
      <c r="V218" s="12">
        <f t="shared" si="496" ref="V218">((P219-P218)/P219)*100</f>
        <v>26.984126984126977</v>
      </c>
      <c r="W218" s="12">
        <f t="shared" si="497" ref="W218">((Q219-Q218)/Q219)*100</f>
        <v>26.984126984126977</v>
      </c>
    </row>
    <row r="219" spans="8:8">
      <c r="A219" s="11" t="s">
        <v>18</v>
      </c>
      <c r="B219" s="11">
        <v>64.0</v>
      </c>
      <c r="C219" s="11">
        <v>62.0</v>
      </c>
      <c r="D219" s="11">
        <v>63.0</v>
      </c>
      <c r="E219" s="11">
        <v>63.0</v>
      </c>
      <c r="G219" s="11" t="s">
        <v>18</v>
      </c>
      <c r="H219" s="12">
        <f t="shared" si="463"/>
        <v>1.5384615384615385</v>
      </c>
      <c r="I219" s="12">
        <f t="shared" si="454"/>
        <v>4.615384615384616</v>
      </c>
      <c r="J219" s="12">
        <f t="shared" si="455"/>
        <v>3.076923076923077</v>
      </c>
      <c r="K219" s="12">
        <f t="shared" si="456"/>
        <v>3.076923076923077</v>
      </c>
      <c r="M219" s="11" t="s">
        <v>18</v>
      </c>
      <c r="N219" s="12">
        <f t="shared" si="464"/>
        <v>98.46153846153847</v>
      </c>
      <c r="O219" s="12">
        <f t="shared" si="457"/>
        <v>95.38461538461539</v>
      </c>
      <c r="P219" s="12">
        <f t="shared" si="458"/>
        <v>96.92307692307692</v>
      </c>
      <c r="Q219" s="12">
        <f t="shared" si="459"/>
        <v>96.92307692307692</v>
      </c>
      <c r="R219" s="2"/>
    </row>
    <row r="220" spans="8:8">
      <c r="R220" s="2"/>
    </row>
    <row r="221" spans="8:8">
      <c r="A221" s="5" t="s">
        <v>35</v>
      </c>
      <c r="G221" s="5" t="s">
        <v>43</v>
      </c>
      <c r="M221" s="23" t="s">
        <v>42</v>
      </c>
      <c r="R221" s="2"/>
      <c r="S221" s="5" t="s">
        <v>20</v>
      </c>
    </row>
    <row r="222" spans="8:8">
      <c r="A222" t="s">
        <v>32</v>
      </c>
      <c r="G222" t="s">
        <v>32</v>
      </c>
      <c r="M222" t="s">
        <v>32</v>
      </c>
      <c r="R222" s="2"/>
      <c r="S222" t="s">
        <v>32</v>
      </c>
    </row>
    <row r="223" spans="8:8">
      <c r="A223" s="6" t="s">
        <v>0</v>
      </c>
      <c r="B223" s="7" t="s">
        <v>38</v>
      </c>
      <c r="C223" s="7"/>
      <c r="D223" s="7"/>
      <c r="E223" s="7"/>
      <c r="G223" s="6" t="s">
        <v>0</v>
      </c>
      <c r="H223" s="7" t="s">
        <v>44</v>
      </c>
      <c r="I223" s="7"/>
      <c r="J223" s="7"/>
      <c r="K223" s="7"/>
      <c r="M223" s="6" t="s">
        <v>0</v>
      </c>
      <c r="N223" s="7" t="s">
        <v>40</v>
      </c>
      <c r="O223" s="7"/>
      <c r="P223" s="7"/>
      <c r="Q223" s="7"/>
      <c r="R223" s="2"/>
      <c r="S223" s="6" t="s">
        <v>0</v>
      </c>
      <c r="T223" s="7" t="s">
        <v>41</v>
      </c>
      <c r="U223" s="7"/>
      <c r="V223" s="7"/>
      <c r="W223" s="7"/>
    </row>
    <row r="224" spans="8:8">
      <c r="A224" s="8"/>
      <c r="B224" s="9" t="s">
        <v>1</v>
      </c>
      <c r="C224" s="9" t="s">
        <v>2</v>
      </c>
      <c r="D224" s="9" t="s">
        <v>3</v>
      </c>
      <c r="E224" s="9" t="s">
        <v>4</v>
      </c>
      <c r="G224" s="8"/>
      <c r="H224" s="9" t="s">
        <v>1</v>
      </c>
      <c r="I224" s="9" t="s">
        <v>2</v>
      </c>
      <c r="J224" s="9" t="s">
        <v>3</v>
      </c>
      <c r="K224" s="9" t="s">
        <v>4</v>
      </c>
      <c r="M224" s="8"/>
      <c r="N224" s="9" t="s">
        <v>1</v>
      </c>
      <c r="O224" s="9" t="s">
        <v>2</v>
      </c>
      <c r="P224" s="9" t="s">
        <v>3</v>
      </c>
      <c r="Q224" s="9" t="s">
        <v>4</v>
      </c>
      <c r="R224" s="2"/>
      <c r="S224" s="8"/>
      <c r="T224" s="9" t="s">
        <v>1</v>
      </c>
      <c r="U224" s="9" t="s">
        <v>2</v>
      </c>
      <c r="V224" s="9" t="s">
        <v>3</v>
      </c>
      <c r="W224" s="9" t="s">
        <v>4</v>
      </c>
    </row>
    <row r="225" spans="8:8">
      <c r="A225" s="11" t="s">
        <v>6</v>
      </c>
      <c r="B225" s="11">
        <v>54.0</v>
      </c>
      <c r="C225" s="11">
        <v>54.0</v>
      </c>
      <c r="D225" s="11">
        <v>54.0</v>
      </c>
      <c r="E225" s="11">
        <v>53.0</v>
      </c>
      <c r="G225" s="11" t="s">
        <v>6</v>
      </c>
      <c r="H225" s="12">
        <f>((65-B225)/65)*100</f>
        <v>16.923076923076923</v>
      </c>
      <c r="I225" s="12">
        <f t="shared" si="498" ref="I225:I237">((65-C225)/65)*100</f>
        <v>16.923076923076923</v>
      </c>
      <c r="J225" s="12">
        <f t="shared" si="499" ref="J225:J237">((65-D225)/65)*100</f>
        <v>16.923076923076923</v>
      </c>
      <c r="K225" s="12">
        <f t="shared" si="500" ref="K225:K237">((65-E225)/65)*100</f>
        <v>18.461538461538463</v>
      </c>
      <c r="M225" s="11" t="s">
        <v>6</v>
      </c>
      <c r="N225" s="12">
        <f>(B225/65)*100</f>
        <v>83.07692307692308</v>
      </c>
      <c r="O225" s="12">
        <f t="shared" si="501" ref="O225:O237">(C225/65)*100</f>
        <v>83.07692307692308</v>
      </c>
      <c r="P225" s="12">
        <f t="shared" si="502" ref="P225:P237">(D225/65)*100</f>
        <v>83.07692307692308</v>
      </c>
      <c r="Q225" s="12">
        <f t="shared" si="503" ref="Q225:Q237">(E225/65)*100</f>
        <v>81.53846153846153</v>
      </c>
      <c r="R225" s="2"/>
      <c r="S225" s="11" t="s">
        <v>6</v>
      </c>
      <c r="T225" s="12">
        <f>((N237-N225)/N237)*100</f>
        <v>15.625</v>
      </c>
      <c r="U225" s="12">
        <f t="shared" si="504" ref="U225">((O237-O225)/O237)*100</f>
        <v>14.28571428571428</v>
      </c>
      <c r="V225" s="12">
        <f t="shared" si="505" ref="V225">((P237-P225)/P237)*100</f>
        <v>12.903225806451612</v>
      </c>
      <c r="W225" s="12">
        <f t="shared" si="506" ref="W225">((Q237-Q225)/Q237)*100</f>
        <v>15.873015873015875</v>
      </c>
    </row>
    <row r="226" spans="8:8">
      <c r="A226" s="11" t="s">
        <v>7</v>
      </c>
      <c r="B226" s="11">
        <v>53.0</v>
      </c>
      <c r="C226" s="11">
        <v>55.0</v>
      </c>
      <c r="D226" s="11">
        <v>53.0</v>
      </c>
      <c r="E226" s="11">
        <v>52.0</v>
      </c>
      <c r="G226" s="11" t="s">
        <v>7</v>
      </c>
      <c r="H226" s="12">
        <f t="shared" si="507" ref="H226:H237">((65-B226)/65)*100</f>
        <v>18.461538461538463</v>
      </c>
      <c r="I226" s="12">
        <f t="shared" si="498"/>
        <v>15.384615384615385</v>
      </c>
      <c r="J226" s="12">
        <f t="shared" si="499"/>
        <v>18.461538461538463</v>
      </c>
      <c r="K226" s="12">
        <f t="shared" si="500"/>
        <v>20.0</v>
      </c>
      <c r="M226" s="11" t="s">
        <v>7</v>
      </c>
      <c r="N226" s="12">
        <f t="shared" si="508" ref="N226:N237">(B226/65)*100</f>
        <v>81.53846153846153</v>
      </c>
      <c r="O226" s="12">
        <f t="shared" si="501"/>
        <v>84.61538461538461</v>
      </c>
      <c r="P226" s="12">
        <f t="shared" si="502"/>
        <v>81.53846153846153</v>
      </c>
      <c r="Q226" s="12">
        <f t="shared" si="503"/>
        <v>80.0</v>
      </c>
      <c r="R226" s="2"/>
      <c r="S226" s="11" t="s">
        <v>7</v>
      </c>
      <c r="T226" s="12">
        <f>((N237-N226)/N237)*100</f>
        <v>17.18750000000001</v>
      </c>
      <c r="U226" s="12">
        <f t="shared" si="509" ref="U226">((O237-O226)/O237)*100</f>
        <v>12.698412698412698</v>
      </c>
      <c r="V226" s="12">
        <f t="shared" si="510" ref="V226">((P237-P226)/P237)*100</f>
        <v>14.516129032258071</v>
      </c>
      <c r="W226" s="12">
        <f t="shared" si="511" ref="W226">((Q237-Q226)/Q237)*100</f>
        <v>17.460317460317455</v>
      </c>
    </row>
    <row r="227" spans="8:8">
      <c r="A227" s="11" t="s">
        <v>8</v>
      </c>
      <c r="B227" s="11">
        <v>43.0</v>
      </c>
      <c r="C227" s="11">
        <v>49.0</v>
      </c>
      <c r="D227" s="11">
        <v>52.0</v>
      </c>
      <c r="E227" s="11">
        <v>50.0</v>
      </c>
      <c r="G227" s="11" t="s">
        <v>8</v>
      </c>
      <c r="H227" s="12">
        <f t="shared" si="507"/>
        <v>33.84615384615385</v>
      </c>
      <c r="I227" s="12">
        <f t="shared" si="498"/>
        <v>24.615384615384617</v>
      </c>
      <c r="J227" s="12">
        <f t="shared" si="499"/>
        <v>20.0</v>
      </c>
      <c r="K227" s="12">
        <f t="shared" si="500"/>
        <v>23.076923076923077</v>
      </c>
      <c r="M227" s="11" t="s">
        <v>8</v>
      </c>
      <c r="N227" s="12">
        <f t="shared" si="508"/>
        <v>66.15384615384615</v>
      </c>
      <c r="O227" s="12">
        <f t="shared" si="501"/>
        <v>75.38461538461539</v>
      </c>
      <c r="P227" s="12">
        <f t="shared" si="502"/>
        <v>80.0</v>
      </c>
      <c r="Q227" s="12">
        <f t="shared" si="503"/>
        <v>76.92307692307693</v>
      </c>
      <c r="R227" s="2"/>
      <c r="S227" s="11" t="s">
        <v>8</v>
      </c>
      <c r="T227" s="12">
        <f>((N237-N227)/N237)*100</f>
        <v>32.812500000000014</v>
      </c>
      <c r="U227" s="12">
        <f t="shared" si="512" ref="U227">((O237-O227)/O237)*100</f>
        <v>22.222222222222218</v>
      </c>
      <c r="V227" s="12">
        <f t="shared" si="513" ref="V227">((P237-P227)/P237)*100</f>
        <v>16.12903225806452</v>
      </c>
      <c r="W227" s="12">
        <f t="shared" si="514" ref="W227">((Q237-Q227)/Q237)*100</f>
        <v>20.63492063492062</v>
      </c>
    </row>
    <row r="228" spans="8:8">
      <c r="A228" s="11" t="s">
        <v>9</v>
      </c>
      <c r="B228" s="11">
        <v>48.0</v>
      </c>
      <c r="C228" s="11">
        <v>48.0</v>
      </c>
      <c r="D228" s="11">
        <v>45.0</v>
      </c>
      <c r="E228" s="11">
        <v>47.0</v>
      </c>
      <c r="G228" s="11" t="s">
        <v>9</v>
      </c>
      <c r="H228" s="12">
        <f t="shared" si="507"/>
        <v>26.153846153846157</v>
      </c>
      <c r="I228" s="12">
        <f t="shared" si="498"/>
        <v>26.153846153846157</v>
      </c>
      <c r="J228" s="12">
        <f t="shared" si="499"/>
        <v>30.76923076923077</v>
      </c>
      <c r="K228" s="12">
        <f t="shared" si="500"/>
        <v>27.692307692307693</v>
      </c>
      <c r="M228" s="11" t="s">
        <v>9</v>
      </c>
      <c r="N228" s="12">
        <f t="shared" si="508"/>
        <v>73.84615384615385</v>
      </c>
      <c r="O228" s="12">
        <f t="shared" si="501"/>
        <v>73.84615384615385</v>
      </c>
      <c r="P228" s="12">
        <f t="shared" si="502"/>
        <v>69.23076923076923</v>
      </c>
      <c r="Q228" s="12">
        <f t="shared" si="503"/>
        <v>72.3076923076923</v>
      </c>
      <c r="R228" s="2"/>
      <c r="S228" s="11" t="s">
        <v>9</v>
      </c>
      <c r="T228" s="12">
        <f>((N237-N228)/N237)*100</f>
        <v>24.999999999999996</v>
      </c>
      <c r="U228" s="12">
        <f t="shared" si="515" ref="U228">((O237-O228)/O237)*100</f>
        <v>23.8095238095238</v>
      </c>
      <c r="V228" s="12">
        <f t="shared" si="516" ref="V228">((P237-P228)/P237)*100</f>
        <v>27.419354838709687</v>
      </c>
      <c r="W228" s="12">
        <f t="shared" si="517" ref="W228">((Q237-Q228)/Q237)*100</f>
        <v>25.396825396825395</v>
      </c>
    </row>
    <row r="229" spans="8:8">
      <c r="A229" s="11" t="s">
        <v>10</v>
      </c>
      <c r="B229" s="11">
        <v>41.0</v>
      </c>
      <c r="C229" s="11">
        <v>41.0</v>
      </c>
      <c r="D229" s="11">
        <v>40.0</v>
      </c>
      <c r="E229" s="11">
        <v>44.0</v>
      </c>
      <c r="G229" s="11" t="s">
        <v>10</v>
      </c>
      <c r="H229" s="12">
        <f t="shared" si="507"/>
        <v>36.92307692307693</v>
      </c>
      <c r="I229" s="12">
        <f t="shared" si="498"/>
        <v>36.92307692307693</v>
      </c>
      <c r="J229" s="12">
        <f t="shared" si="499"/>
        <v>38.46153846153847</v>
      </c>
      <c r="K229" s="12">
        <f t="shared" si="500"/>
        <v>32.30769230769231</v>
      </c>
      <c r="M229" s="11" t="s">
        <v>10</v>
      </c>
      <c r="N229" s="12">
        <f t="shared" si="508"/>
        <v>63.07692307692307</v>
      </c>
      <c r="O229" s="12">
        <f t="shared" si="501"/>
        <v>63.07692307692307</v>
      </c>
      <c r="P229" s="12">
        <f t="shared" si="502"/>
        <v>61.53846153846154</v>
      </c>
      <c r="Q229" s="12">
        <f t="shared" si="503"/>
        <v>67.6923076923077</v>
      </c>
      <c r="R229" s="2"/>
      <c r="S229" s="11" t="s">
        <v>10</v>
      </c>
      <c r="T229" s="12">
        <f>((N237-N229)/N237)*100</f>
        <v>35.93750000000001</v>
      </c>
      <c r="U229" s="12">
        <f t="shared" si="518" ref="U229">((O237-O229)/O237)*100</f>
        <v>34.920634920634924</v>
      </c>
      <c r="V229" s="12">
        <f t="shared" si="519" ref="V229">((P237-P229)/P237)*100</f>
        <v>35.483870967741936</v>
      </c>
      <c r="W229" s="12">
        <f t="shared" si="520" ref="W229">((Q237-Q229)/Q237)*100</f>
        <v>30.158730158730158</v>
      </c>
    </row>
    <row r="230" spans="8:8">
      <c r="A230" s="11" t="s">
        <v>11</v>
      </c>
      <c r="B230" s="11">
        <v>42.0</v>
      </c>
      <c r="C230" s="11">
        <v>46.0</v>
      </c>
      <c r="D230" s="11">
        <v>47.0</v>
      </c>
      <c r="E230" s="11">
        <v>37.0</v>
      </c>
      <c r="G230" s="11" t="s">
        <v>11</v>
      </c>
      <c r="H230" s="12">
        <f t="shared" si="507"/>
        <v>35.38461538461539</v>
      </c>
      <c r="I230" s="12">
        <f t="shared" si="498"/>
        <v>29.230769230769234</v>
      </c>
      <c r="J230" s="12">
        <f t="shared" si="499"/>
        <v>27.692307692307693</v>
      </c>
      <c r="K230" s="12">
        <f t="shared" si="500"/>
        <v>43.07692307692308</v>
      </c>
      <c r="M230" s="11" t="s">
        <v>11</v>
      </c>
      <c r="N230" s="12">
        <f t="shared" si="508"/>
        <v>64.61538461538461</v>
      </c>
      <c r="O230" s="12">
        <f t="shared" si="501"/>
        <v>70.76923076923077</v>
      </c>
      <c r="P230" s="12">
        <f t="shared" si="502"/>
        <v>72.3076923076923</v>
      </c>
      <c r="Q230" s="12">
        <f t="shared" si="503"/>
        <v>56.92307692307692</v>
      </c>
      <c r="R230" s="2"/>
      <c r="S230" s="11" t="s">
        <v>11</v>
      </c>
      <c r="T230" s="12">
        <f>((N237-N230)/N237)*100</f>
        <v>34.37500000000001</v>
      </c>
      <c r="U230" s="12">
        <f t="shared" si="521" ref="U230">((O237-O230)/O237)*100</f>
        <v>26.984126984126977</v>
      </c>
      <c r="V230" s="12">
        <f t="shared" si="522" ref="V230">((P237-P230)/P237)*100</f>
        <v>24.19354838709678</v>
      </c>
      <c r="W230" s="12">
        <f t="shared" si="523" ref="W230">((Q237-Q230)/Q237)*100</f>
        <v>41.26984126984127</v>
      </c>
    </row>
    <row r="231" spans="8:8">
      <c r="A231" s="11" t="s">
        <v>12</v>
      </c>
      <c r="B231" s="11">
        <v>37.0</v>
      </c>
      <c r="C231" s="11">
        <v>39.0</v>
      </c>
      <c r="D231" s="11">
        <v>38.0</v>
      </c>
      <c r="E231" s="11">
        <v>38.0</v>
      </c>
      <c r="G231" s="11" t="s">
        <v>12</v>
      </c>
      <c r="H231" s="12">
        <f t="shared" si="507"/>
        <v>43.07692307692308</v>
      </c>
      <c r="I231" s="12">
        <f t="shared" si="498"/>
        <v>40.0</v>
      </c>
      <c r="J231" s="12">
        <f t="shared" si="499"/>
        <v>41.53846153846154</v>
      </c>
      <c r="K231" s="12">
        <f t="shared" si="500"/>
        <v>41.53846153846154</v>
      </c>
      <c r="M231" s="11" t="s">
        <v>12</v>
      </c>
      <c r="N231" s="12">
        <f t="shared" si="508"/>
        <v>56.92307692307692</v>
      </c>
      <c r="O231" s="12">
        <f t="shared" si="501"/>
        <v>60.0</v>
      </c>
      <c r="P231" s="12">
        <f t="shared" si="502"/>
        <v>58.46153846153847</v>
      </c>
      <c r="Q231" s="12">
        <f t="shared" si="503"/>
        <v>58.46153846153847</v>
      </c>
      <c r="R231" s="2"/>
      <c r="S231" s="11" t="s">
        <v>12</v>
      </c>
      <c r="T231" s="12">
        <f>((N237-N231)/N237)*100</f>
        <v>42.18750000000001</v>
      </c>
      <c r="U231" s="12">
        <f t="shared" si="524" ref="U231">((O237-O231)/O237)*100</f>
        <v>38.095238095238095</v>
      </c>
      <c r="V231" s="12">
        <f t="shared" si="525" ref="V231">((P237-P231)/P237)*100</f>
        <v>38.70967741935483</v>
      </c>
      <c r="W231" s="12">
        <f t="shared" si="526" ref="W231">((Q237-Q231)/Q237)*100</f>
        <v>39.68253968253968</v>
      </c>
    </row>
    <row r="232" spans="8:8">
      <c r="A232" s="11" t="s">
        <v>13</v>
      </c>
      <c r="B232" s="11">
        <v>36.0</v>
      </c>
      <c r="C232" s="24">
        <v>28.0</v>
      </c>
      <c r="D232" s="11">
        <v>41.0</v>
      </c>
      <c r="E232" s="11">
        <v>40.0</v>
      </c>
      <c r="G232" s="11" t="s">
        <v>13</v>
      </c>
      <c r="H232" s="12">
        <f t="shared" si="507"/>
        <v>44.61538461538462</v>
      </c>
      <c r="I232" s="12">
        <f t="shared" si="498"/>
        <v>56.92307692307692</v>
      </c>
      <c r="J232" s="12">
        <f t="shared" si="499"/>
        <v>36.92307692307693</v>
      </c>
      <c r="K232" s="12">
        <f t="shared" si="500"/>
        <v>38.46153846153847</v>
      </c>
      <c r="M232" s="11" t="s">
        <v>13</v>
      </c>
      <c r="N232" s="12">
        <f t="shared" si="508"/>
        <v>55.38461538461539</v>
      </c>
      <c r="O232" s="12">
        <f t="shared" si="501"/>
        <v>43.07692307692308</v>
      </c>
      <c r="P232" s="12">
        <f t="shared" si="502"/>
        <v>63.07692307692307</v>
      </c>
      <c r="Q232" s="12">
        <f t="shared" si="503"/>
        <v>61.53846153846154</v>
      </c>
      <c r="R232" s="2"/>
      <c r="S232" s="11" t="s">
        <v>13</v>
      </c>
      <c r="T232" s="12">
        <f>((N237-N232)/N237)*100</f>
        <v>43.75</v>
      </c>
      <c r="U232" s="12">
        <f t="shared" si="527" ref="U232">((O237-O232)/O237)*100</f>
        <v>55.55555555555555</v>
      </c>
      <c r="V232" s="12">
        <f t="shared" si="528" ref="V232">((P237-P232)/P237)*100</f>
        <v>33.87096774193549</v>
      </c>
      <c r="W232" s="12">
        <f t="shared" si="529" ref="W232">((Q237-Q232)/Q237)*100</f>
        <v>36.507936507936506</v>
      </c>
    </row>
    <row r="233" spans="8:8">
      <c r="A233" s="11" t="s">
        <v>14</v>
      </c>
      <c r="B233" s="11">
        <v>43.0</v>
      </c>
      <c r="C233" s="11">
        <v>45.0</v>
      </c>
      <c r="D233" s="11">
        <v>38.0</v>
      </c>
      <c r="E233" s="11">
        <v>49.0</v>
      </c>
      <c r="G233" s="11" t="s">
        <v>14</v>
      </c>
      <c r="H233" s="12">
        <f t="shared" si="507"/>
        <v>33.84615384615385</v>
      </c>
      <c r="I233" s="12">
        <f t="shared" si="498"/>
        <v>30.76923076923077</v>
      </c>
      <c r="J233" s="12">
        <f t="shared" si="499"/>
        <v>41.53846153846154</v>
      </c>
      <c r="K233" s="12">
        <f t="shared" si="500"/>
        <v>24.615384615384617</v>
      </c>
      <c r="M233" s="11" t="s">
        <v>14</v>
      </c>
      <c r="N233" s="12">
        <f t="shared" si="508"/>
        <v>66.15384615384615</v>
      </c>
      <c r="O233" s="12">
        <f t="shared" si="501"/>
        <v>69.23076923076923</v>
      </c>
      <c r="P233" s="12">
        <f t="shared" si="502"/>
        <v>58.46153846153847</v>
      </c>
      <c r="Q233" s="12">
        <f t="shared" si="503"/>
        <v>75.38461538461539</v>
      </c>
      <c r="R233" s="2"/>
      <c r="S233" s="11" t="s">
        <v>14</v>
      </c>
      <c r="T233" s="12">
        <f>((N237-N233)/N237)*100</f>
        <v>32.812500000000014</v>
      </c>
      <c r="U233" s="12">
        <f t="shared" si="530" ref="U233">((O237-O233)/O237)*100</f>
        <v>28.571428571428577</v>
      </c>
      <c r="V233" s="12">
        <f t="shared" si="531" ref="V233">((P237-P233)/P237)*100</f>
        <v>38.70967741935483</v>
      </c>
      <c r="W233" s="12">
        <f t="shared" si="532" ref="W233">((Q237-Q233)/Q237)*100</f>
        <v>22.222222222222218</v>
      </c>
    </row>
    <row r="234" spans="8:8">
      <c r="A234" s="11" t="s">
        <v>15</v>
      </c>
      <c r="B234" s="11">
        <v>49.0</v>
      </c>
      <c r="C234" s="11">
        <v>51.0</v>
      </c>
      <c r="D234" s="11">
        <v>44.0</v>
      </c>
      <c r="E234" s="11">
        <v>43.0</v>
      </c>
      <c r="G234" s="11" t="s">
        <v>15</v>
      </c>
      <c r="H234" s="12">
        <f t="shared" si="507"/>
        <v>24.615384615384617</v>
      </c>
      <c r="I234" s="12">
        <f t="shared" si="498"/>
        <v>21.53846153846154</v>
      </c>
      <c r="J234" s="12">
        <f t="shared" si="499"/>
        <v>32.30769230769231</v>
      </c>
      <c r="K234" s="12">
        <f t="shared" si="500"/>
        <v>33.84615384615385</v>
      </c>
      <c r="M234" s="11" t="s">
        <v>15</v>
      </c>
      <c r="N234" s="12">
        <f t="shared" si="508"/>
        <v>75.38461538461539</v>
      </c>
      <c r="O234" s="12">
        <f t="shared" si="501"/>
        <v>78.46153846153847</v>
      </c>
      <c r="P234" s="12">
        <f t="shared" si="502"/>
        <v>67.6923076923077</v>
      </c>
      <c r="Q234" s="12">
        <f t="shared" si="503"/>
        <v>66.15384615384615</v>
      </c>
      <c r="R234" s="2"/>
      <c r="S234" s="11" t="s">
        <v>15</v>
      </c>
      <c r="T234" s="12">
        <f>((N237-N234)/N237)*100</f>
        <v>23.437500000000004</v>
      </c>
      <c r="U234" s="12">
        <f t="shared" si="533" ref="U234">((O237-O234)/O237)*100</f>
        <v>19.047619047619037</v>
      </c>
      <c r="V234" s="12">
        <f t="shared" si="534" ref="V234">((P237-P234)/P237)*100</f>
        <v>29.03225806451613</v>
      </c>
      <c r="W234" s="12">
        <f t="shared" si="535" ref="W234">((Q237-Q234)/Q237)*100</f>
        <v>31.74603174603175</v>
      </c>
    </row>
    <row r="235" spans="8:8">
      <c r="A235" s="11" t="s">
        <v>16</v>
      </c>
      <c r="B235" s="11">
        <v>43.0</v>
      </c>
      <c r="C235" s="11">
        <v>44.0</v>
      </c>
      <c r="D235" s="11">
        <v>40.0</v>
      </c>
      <c r="E235" s="11">
        <v>42.0</v>
      </c>
      <c r="G235" s="11" t="s">
        <v>16</v>
      </c>
      <c r="H235" s="12">
        <f t="shared" si="507"/>
        <v>33.84615384615385</v>
      </c>
      <c r="I235" s="12">
        <f t="shared" si="498"/>
        <v>32.30769230769231</v>
      </c>
      <c r="J235" s="12">
        <f t="shared" si="499"/>
        <v>38.46153846153847</v>
      </c>
      <c r="K235" s="12">
        <f t="shared" si="500"/>
        <v>35.38461538461539</v>
      </c>
      <c r="M235" s="11" t="s">
        <v>16</v>
      </c>
      <c r="N235" s="12">
        <f t="shared" si="508"/>
        <v>66.15384615384615</v>
      </c>
      <c r="O235" s="12">
        <f t="shared" si="501"/>
        <v>67.6923076923077</v>
      </c>
      <c r="P235" s="12">
        <f t="shared" si="502"/>
        <v>61.53846153846154</v>
      </c>
      <c r="Q235" s="12">
        <f t="shared" si="503"/>
        <v>64.61538461538461</v>
      </c>
      <c r="R235" s="2"/>
      <c r="S235" s="11" t="s">
        <v>16</v>
      </c>
      <c r="T235" s="12">
        <f>((N237-N235)/N237)*100</f>
        <v>32.812500000000014</v>
      </c>
      <c r="U235" s="12">
        <f t="shared" si="536" ref="U235">((O237-O235)/O237)*100</f>
        <v>30.158730158730158</v>
      </c>
      <c r="V235" s="12">
        <f t="shared" si="537" ref="V235">((P237-P235)/P237)*100</f>
        <v>35.483870967741936</v>
      </c>
      <c r="W235" s="12">
        <f t="shared" si="538" ref="W235">((Q237-Q235)/Q237)*100</f>
        <v>33.33333333333333</v>
      </c>
    </row>
    <row r="236" spans="8:8">
      <c r="A236" s="11" t="s">
        <v>17</v>
      </c>
      <c r="B236" s="11">
        <v>37.0</v>
      </c>
      <c r="C236" s="11">
        <v>39.0</v>
      </c>
      <c r="D236" s="11">
        <v>43.0</v>
      </c>
      <c r="E236" s="11">
        <v>44.0</v>
      </c>
      <c r="G236" s="11" t="s">
        <v>17</v>
      </c>
      <c r="H236" s="12">
        <f t="shared" si="507"/>
        <v>43.07692307692308</v>
      </c>
      <c r="I236" s="12">
        <f t="shared" si="498"/>
        <v>40.0</v>
      </c>
      <c r="J236" s="12">
        <f t="shared" si="499"/>
        <v>33.84615384615385</v>
      </c>
      <c r="K236" s="12">
        <f t="shared" si="500"/>
        <v>32.30769230769231</v>
      </c>
      <c r="M236" s="19" t="s">
        <v>17</v>
      </c>
      <c r="N236" s="12">
        <f t="shared" si="508"/>
        <v>56.92307692307692</v>
      </c>
      <c r="O236" s="12">
        <f t="shared" si="501"/>
        <v>60.0</v>
      </c>
      <c r="P236" s="12">
        <f t="shared" si="502"/>
        <v>66.15384615384615</v>
      </c>
      <c r="Q236" s="12">
        <f t="shared" si="503"/>
        <v>67.6923076923077</v>
      </c>
      <c r="R236" s="2"/>
      <c r="S236" s="11" t="s">
        <v>17</v>
      </c>
      <c r="T236" s="12">
        <f>((N237-N236)/N237)*100</f>
        <v>42.18750000000001</v>
      </c>
      <c r="U236" s="12">
        <f t="shared" si="539" ref="U236">((O237-O236)/O237)*100</f>
        <v>38.095238095238095</v>
      </c>
      <c r="V236" s="12">
        <f t="shared" si="540" ref="V236">((P237-P236)/P237)*100</f>
        <v>30.64516129032259</v>
      </c>
      <c r="W236" s="12">
        <f t="shared" si="541" ref="W236">((Q237-Q236)/Q237)*100</f>
        <v>30.158730158730158</v>
      </c>
    </row>
    <row r="237" spans="8:8">
      <c r="A237" s="11" t="s">
        <v>18</v>
      </c>
      <c r="B237" s="11">
        <v>64.0</v>
      </c>
      <c r="C237" s="11">
        <v>63.0</v>
      </c>
      <c r="D237" s="11">
        <v>62.0</v>
      </c>
      <c r="E237" s="11">
        <v>63.0</v>
      </c>
      <c r="G237" s="11" t="s">
        <v>18</v>
      </c>
      <c r="H237" s="12">
        <f t="shared" si="507"/>
        <v>1.5384615384615385</v>
      </c>
      <c r="I237" s="12">
        <f t="shared" si="498"/>
        <v>3.076923076923077</v>
      </c>
      <c r="J237" s="12">
        <f t="shared" si="499"/>
        <v>4.615384615384616</v>
      </c>
      <c r="K237" s="12">
        <f t="shared" si="500"/>
        <v>3.076923076923077</v>
      </c>
      <c r="M237" s="11" t="s">
        <v>18</v>
      </c>
      <c r="N237" s="12">
        <f t="shared" si="508"/>
        <v>98.46153846153847</v>
      </c>
      <c r="O237" s="12">
        <f t="shared" si="501"/>
        <v>96.92307692307692</v>
      </c>
      <c r="P237" s="12">
        <f t="shared" si="502"/>
        <v>95.38461538461539</v>
      </c>
      <c r="Q237" s="12">
        <f t="shared" si="503"/>
        <v>96.92307692307692</v>
      </c>
      <c r="R237" s="2"/>
    </row>
    <row r="238" spans="8:8">
      <c r="R238" s="2"/>
    </row>
    <row r="239" spans="8:8">
      <c r="A239" s="5" t="s">
        <v>35</v>
      </c>
      <c r="G239" s="5" t="s">
        <v>43</v>
      </c>
      <c r="M239" s="23" t="s">
        <v>42</v>
      </c>
      <c r="R239" s="2"/>
      <c r="S239" s="5" t="s">
        <v>20</v>
      </c>
    </row>
    <row r="240" spans="8:8">
      <c r="A240" t="s">
        <v>33</v>
      </c>
      <c r="G240" t="s">
        <v>33</v>
      </c>
      <c r="M240" t="s">
        <v>33</v>
      </c>
      <c r="R240" s="2"/>
      <c r="S240" t="s">
        <v>33</v>
      </c>
    </row>
    <row r="241" spans="8:8">
      <c r="A241" s="6" t="s">
        <v>0</v>
      </c>
      <c r="B241" s="7" t="s">
        <v>37</v>
      </c>
      <c r="C241" s="7"/>
      <c r="D241" s="7"/>
      <c r="E241" s="7"/>
      <c r="G241" s="6" t="s">
        <v>0</v>
      </c>
      <c r="H241" s="7" t="s">
        <v>44</v>
      </c>
      <c r="I241" s="7"/>
      <c r="J241" s="7"/>
      <c r="K241" s="7"/>
      <c r="M241" s="6" t="s">
        <v>0</v>
      </c>
      <c r="N241" s="7" t="s">
        <v>40</v>
      </c>
      <c r="O241" s="7"/>
      <c r="P241" s="7"/>
      <c r="Q241" s="7"/>
      <c r="R241" s="2"/>
      <c r="S241" s="6" t="s">
        <v>0</v>
      </c>
      <c r="T241" s="7" t="s">
        <v>41</v>
      </c>
      <c r="U241" s="7"/>
      <c r="V241" s="7"/>
      <c r="W241" s="7"/>
    </row>
    <row r="242" spans="8:8">
      <c r="A242" s="8"/>
      <c r="B242" s="9" t="s">
        <v>1</v>
      </c>
      <c r="C242" s="9" t="s">
        <v>2</v>
      </c>
      <c r="D242" s="9" t="s">
        <v>3</v>
      </c>
      <c r="E242" s="9" t="s">
        <v>4</v>
      </c>
      <c r="G242" s="8"/>
      <c r="H242" s="9" t="s">
        <v>1</v>
      </c>
      <c r="I242" s="9" t="s">
        <v>2</v>
      </c>
      <c r="J242" s="9" t="s">
        <v>3</v>
      </c>
      <c r="K242" s="9" t="s">
        <v>4</v>
      </c>
      <c r="M242" s="8"/>
      <c r="N242" s="9" t="s">
        <v>1</v>
      </c>
      <c r="O242" s="9" t="s">
        <v>2</v>
      </c>
      <c r="P242" s="9" t="s">
        <v>3</v>
      </c>
      <c r="Q242" s="9" t="s">
        <v>4</v>
      </c>
      <c r="R242" s="2"/>
      <c r="S242" s="8"/>
      <c r="T242" s="9" t="s">
        <v>1</v>
      </c>
      <c r="U242" s="9" t="s">
        <v>2</v>
      </c>
      <c r="V242" s="9" t="s">
        <v>3</v>
      </c>
      <c r="W242" s="9" t="s">
        <v>4</v>
      </c>
    </row>
    <row r="243" spans="8:8">
      <c r="A243" s="11" t="s">
        <v>6</v>
      </c>
      <c r="B243" s="11">
        <v>52.0</v>
      </c>
      <c r="C243" s="11">
        <v>53.0</v>
      </c>
      <c r="D243" s="11">
        <v>51.0</v>
      </c>
      <c r="E243" s="11">
        <v>52.0</v>
      </c>
      <c r="G243" s="11" t="s">
        <v>6</v>
      </c>
      <c r="H243" s="12">
        <f>((65-B243)/65)*100</f>
        <v>20.0</v>
      </c>
      <c r="I243" s="12">
        <f t="shared" si="542" ref="I243:I255">((65-C243)/65)*100</f>
        <v>18.461538461538463</v>
      </c>
      <c r="J243" s="12">
        <f t="shared" si="543" ref="J243:J255">((65-D243)/65)*100</f>
        <v>21.53846153846154</v>
      </c>
      <c r="K243" s="12">
        <f t="shared" si="544" ref="K243:K255">((65-E243)/65)*100</f>
        <v>20.0</v>
      </c>
      <c r="M243" s="11" t="s">
        <v>6</v>
      </c>
      <c r="N243" s="12">
        <f>(B243/65)*100</f>
        <v>80.0</v>
      </c>
      <c r="O243" s="12">
        <f t="shared" si="545" ref="O243:O255">(C243/65)*100</f>
        <v>81.53846153846153</v>
      </c>
      <c r="P243" s="12">
        <f t="shared" si="546" ref="P243:P255">(D243/65)*100</f>
        <v>78.46153846153847</v>
      </c>
      <c r="Q243" s="12">
        <f t="shared" si="547" ref="Q243:Q255">(E243/65)*100</f>
        <v>80.0</v>
      </c>
      <c r="R243" s="2"/>
      <c r="S243" s="11" t="s">
        <v>6</v>
      </c>
      <c r="T243" s="12">
        <f>((N255-N243)/N255)*100</f>
        <v>18.750000000000007</v>
      </c>
      <c r="U243" s="12">
        <f t="shared" si="548" ref="U243">((O255-O243)/O255)*100</f>
        <v>15.873015873015875</v>
      </c>
      <c r="V243" s="12">
        <f t="shared" si="549" ref="V243">((P255-P243)/P255)*100</f>
        <v>17.741935483870964</v>
      </c>
      <c r="W243" s="12">
        <f t="shared" si="550" ref="W243">((Q255-Q243)/Q255)*100</f>
        <v>17.460317460317455</v>
      </c>
    </row>
    <row r="244" spans="8:8">
      <c r="A244" s="11" t="s">
        <v>7</v>
      </c>
      <c r="B244" s="11">
        <v>52.0</v>
      </c>
      <c r="C244" s="11">
        <v>52.0</v>
      </c>
      <c r="D244" s="11">
        <v>50.0</v>
      </c>
      <c r="E244" s="11">
        <v>51.0</v>
      </c>
      <c r="G244" s="11" t="s">
        <v>7</v>
      </c>
      <c r="H244" s="12">
        <f t="shared" si="551" ref="H244:H255">((65-B244)/65)*100</f>
        <v>20.0</v>
      </c>
      <c r="I244" s="12">
        <f t="shared" si="542"/>
        <v>20.0</v>
      </c>
      <c r="J244" s="12">
        <f t="shared" si="543"/>
        <v>23.076923076923077</v>
      </c>
      <c r="K244" s="12">
        <f t="shared" si="544"/>
        <v>21.53846153846154</v>
      </c>
      <c r="M244" s="11" t="s">
        <v>7</v>
      </c>
      <c r="N244" s="12">
        <f t="shared" si="552" ref="N244:N255">(B244/65)*100</f>
        <v>80.0</v>
      </c>
      <c r="O244" s="12">
        <f t="shared" si="545"/>
        <v>80.0</v>
      </c>
      <c r="P244" s="12">
        <f t="shared" si="546"/>
        <v>76.92307692307693</v>
      </c>
      <c r="Q244" s="12">
        <f t="shared" si="547"/>
        <v>78.46153846153847</v>
      </c>
      <c r="R244" s="2"/>
      <c r="S244" s="11" t="s">
        <v>7</v>
      </c>
      <c r="T244" s="12">
        <f>((N255-N244)/N255)*100</f>
        <v>18.750000000000007</v>
      </c>
      <c r="U244" s="12">
        <f t="shared" si="553" ref="U244">((O255-O244)/O255)*100</f>
        <v>17.460317460317455</v>
      </c>
      <c r="V244" s="12">
        <f t="shared" si="554" ref="V244">((P255-P244)/P255)*100</f>
        <v>19.35483870967741</v>
      </c>
      <c r="W244" s="12">
        <f t="shared" si="555" ref="W244">((Q255-Q244)/Q255)*100</f>
        <v>19.047619047619037</v>
      </c>
    </row>
    <row r="245" spans="8:8">
      <c r="A245" s="11" t="s">
        <v>8</v>
      </c>
      <c r="B245" s="11">
        <v>42.0</v>
      </c>
      <c r="C245" s="11">
        <v>49.0</v>
      </c>
      <c r="D245" s="11">
        <v>49.0</v>
      </c>
      <c r="E245" s="11">
        <v>49.0</v>
      </c>
      <c r="G245" s="11" t="s">
        <v>8</v>
      </c>
      <c r="H245" s="12">
        <f t="shared" si="551"/>
        <v>35.38461538461539</v>
      </c>
      <c r="I245" s="12">
        <f t="shared" si="542"/>
        <v>24.615384615384617</v>
      </c>
      <c r="J245" s="12">
        <f t="shared" si="543"/>
        <v>24.615384615384617</v>
      </c>
      <c r="K245" s="12">
        <f t="shared" si="544"/>
        <v>24.615384615384617</v>
      </c>
      <c r="M245" s="11" t="s">
        <v>8</v>
      </c>
      <c r="N245" s="12">
        <f t="shared" si="552"/>
        <v>64.61538461538461</v>
      </c>
      <c r="O245" s="12">
        <f t="shared" si="545"/>
        <v>75.38461538461539</v>
      </c>
      <c r="P245" s="12">
        <f t="shared" si="546"/>
        <v>75.38461538461539</v>
      </c>
      <c r="Q245" s="12">
        <f t="shared" si="547"/>
        <v>75.38461538461539</v>
      </c>
      <c r="R245" s="2"/>
      <c r="S245" s="11" t="s">
        <v>8</v>
      </c>
      <c r="T245" s="12">
        <f>((N255-N245)/N255)*100</f>
        <v>34.37500000000001</v>
      </c>
      <c r="U245" s="12">
        <f t="shared" si="556" ref="U245">((O255-O245)/O255)*100</f>
        <v>22.222222222222218</v>
      </c>
      <c r="V245" s="12">
        <f t="shared" si="557" ref="V245">((P255-P245)/P255)*100</f>
        <v>20.967741935483872</v>
      </c>
      <c r="W245" s="12">
        <f t="shared" si="558" ref="W245">((Q255-Q245)/Q255)*100</f>
        <v>22.222222222222218</v>
      </c>
    </row>
    <row r="246" spans="8:8">
      <c r="A246" s="11" t="s">
        <v>9</v>
      </c>
      <c r="B246" s="11">
        <v>45.0</v>
      </c>
      <c r="C246" s="11">
        <v>47.0</v>
      </c>
      <c r="D246" s="11">
        <v>42.0</v>
      </c>
      <c r="E246" s="11">
        <v>45.0</v>
      </c>
      <c r="G246" s="11" t="s">
        <v>9</v>
      </c>
      <c r="H246" s="12">
        <f t="shared" si="551"/>
        <v>30.76923076923077</v>
      </c>
      <c r="I246" s="12">
        <f t="shared" si="542"/>
        <v>27.692307692307693</v>
      </c>
      <c r="J246" s="12">
        <f t="shared" si="543"/>
        <v>35.38461538461539</v>
      </c>
      <c r="K246" s="12">
        <f t="shared" si="544"/>
        <v>30.76923076923077</v>
      </c>
      <c r="M246" s="11" t="s">
        <v>9</v>
      </c>
      <c r="N246" s="12">
        <f t="shared" si="552"/>
        <v>69.23076923076923</v>
      </c>
      <c r="O246" s="12">
        <f t="shared" si="545"/>
        <v>72.3076923076923</v>
      </c>
      <c r="P246" s="12">
        <f t="shared" si="546"/>
        <v>64.61538461538461</v>
      </c>
      <c r="Q246" s="12">
        <f t="shared" si="547"/>
        <v>69.23076923076923</v>
      </c>
      <c r="R246" s="2"/>
      <c r="S246" s="11" t="s">
        <v>9</v>
      </c>
      <c r="T246" s="12">
        <f>((N255-N246)/N255)*100</f>
        <v>29.68750000000001</v>
      </c>
      <c r="U246" s="12">
        <f t="shared" si="559" ref="U246">((O255-O246)/O255)*100</f>
        <v>25.396825396825395</v>
      </c>
      <c r="V246" s="12">
        <f t="shared" si="560" ref="V246">((P255-P246)/P255)*100</f>
        <v>32.25806451612904</v>
      </c>
      <c r="W246" s="12">
        <f t="shared" si="561" ref="W246">((Q255-Q246)/Q255)*100</f>
        <v>28.571428571428577</v>
      </c>
    </row>
    <row r="247" spans="8:8">
      <c r="A247" s="11" t="s">
        <v>10</v>
      </c>
      <c r="B247" s="11">
        <v>38.0</v>
      </c>
      <c r="C247" s="11">
        <v>39.0</v>
      </c>
      <c r="D247" s="11">
        <v>39.0</v>
      </c>
      <c r="E247" s="11">
        <v>42.0</v>
      </c>
      <c r="G247" s="11" t="s">
        <v>10</v>
      </c>
      <c r="H247" s="12">
        <f t="shared" si="551"/>
        <v>41.53846153846154</v>
      </c>
      <c r="I247" s="12">
        <f t="shared" si="542"/>
        <v>40.0</v>
      </c>
      <c r="J247" s="12">
        <f t="shared" si="543"/>
        <v>40.0</v>
      </c>
      <c r="K247" s="12">
        <f t="shared" si="544"/>
        <v>35.38461538461539</v>
      </c>
      <c r="M247" s="11" t="s">
        <v>10</v>
      </c>
      <c r="N247" s="12">
        <f t="shared" si="552"/>
        <v>58.46153846153847</v>
      </c>
      <c r="O247" s="12">
        <f t="shared" si="545"/>
        <v>60.0</v>
      </c>
      <c r="P247" s="12">
        <f t="shared" si="546"/>
        <v>60.0</v>
      </c>
      <c r="Q247" s="12">
        <f t="shared" si="547"/>
        <v>64.61538461538461</v>
      </c>
      <c r="R247" s="2"/>
      <c r="S247" s="11" t="s">
        <v>10</v>
      </c>
      <c r="T247" s="12">
        <f>((N255-N247)/N255)*100</f>
        <v>40.625</v>
      </c>
      <c r="U247" s="12">
        <f t="shared" si="562" ref="U247">((O255-O247)/O255)*100</f>
        <v>38.095238095238095</v>
      </c>
      <c r="V247" s="12">
        <f t="shared" si="563" ref="V247">((P255-P247)/P255)*100</f>
        <v>37.096774193548384</v>
      </c>
      <c r="W247" s="12">
        <f t="shared" si="564" ref="W247">((Q255-Q247)/Q255)*100</f>
        <v>33.33333333333333</v>
      </c>
    </row>
    <row r="248" spans="8:8">
      <c r="A248" s="11" t="s">
        <v>11</v>
      </c>
      <c r="B248" s="11">
        <v>40.0</v>
      </c>
      <c r="C248" s="11">
        <v>43.0</v>
      </c>
      <c r="D248" s="11">
        <v>46.0</v>
      </c>
      <c r="E248" s="11">
        <v>36.0</v>
      </c>
      <c r="G248" s="11" t="s">
        <v>11</v>
      </c>
      <c r="H248" s="12">
        <f t="shared" si="551"/>
        <v>38.46153846153847</v>
      </c>
      <c r="I248" s="12">
        <f t="shared" si="542"/>
        <v>33.84615384615385</v>
      </c>
      <c r="J248" s="12">
        <f t="shared" si="543"/>
        <v>29.230769230769234</v>
      </c>
      <c r="K248" s="12">
        <f t="shared" si="544"/>
        <v>44.61538461538462</v>
      </c>
      <c r="M248" s="11" t="s">
        <v>11</v>
      </c>
      <c r="N248" s="12">
        <f t="shared" si="552"/>
        <v>61.53846153846154</v>
      </c>
      <c r="O248" s="12">
        <f t="shared" si="545"/>
        <v>66.15384615384615</v>
      </c>
      <c r="P248" s="12">
        <f t="shared" si="546"/>
        <v>70.76923076923077</v>
      </c>
      <c r="Q248" s="12">
        <f t="shared" si="547"/>
        <v>55.38461538461539</v>
      </c>
      <c r="R248" s="2"/>
      <c r="S248" s="11" t="s">
        <v>11</v>
      </c>
      <c r="T248" s="12">
        <f>((N255-N248)/N255)*100</f>
        <v>37.5</v>
      </c>
      <c r="U248" s="12">
        <f t="shared" si="565" ref="U248">((O255-O248)/O255)*100</f>
        <v>31.74603174603175</v>
      </c>
      <c r="V248" s="12">
        <f t="shared" si="566" ref="V248">((P255-P248)/P255)*100</f>
        <v>25.806451612903224</v>
      </c>
      <c r="W248" s="12">
        <f t="shared" si="567" ref="W248">((Q255-Q248)/Q255)*100</f>
        <v>42.857142857142854</v>
      </c>
    </row>
    <row r="249" spans="8:8">
      <c r="A249" s="11" t="s">
        <v>12</v>
      </c>
      <c r="B249" s="11">
        <v>35.0</v>
      </c>
      <c r="C249" s="11">
        <v>37.0</v>
      </c>
      <c r="D249" s="11">
        <v>37.0</v>
      </c>
      <c r="E249" s="11">
        <v>35.0</v>
      </c>
      <c r="G249" s="11" t="s">
        <v>12</v>
      </c>
      <c r="H249" s="12">
        <f t="shared" si="551"/>
        <v>46.15384615384615</v>
      </c>
      <c r="I249" s="12">
        <f t="shared" si="542"/>
        <v>43.07692307692308</v>
      </c>
      <c r="J249" s="12">
        <f t="shared" si="543"/>
        <v>43.07692307692308</v>
      </c>
      <c r="K249" s="12">
        <f t="shared" si="544"/>
        <v>46.15384615384615</v>
      </c>
      <c r="M249" s="11" t="s">
        <v>12</v>
      </c>
      <c r="N249" s="12">
        <f t="shared" si="552"/>
        <v>53.84615384615385</v>
      </c>
      <c r="O249" s="12">
        <f t="shared" si="545"/>
        <v>56.92307692307692</v>
      </c>
      <c r="P249" s="12">
        <f t="shared" si="546"/>
        <v>56.92307692307692</v>
      </c>
      <c r="Q249" s="12">
        <f t="shared" si="547"/>
        <v>53.84615384615385</v>
      </c>
      <c r="R249" s="2"/>
      <c r="S249" s="11" t="s">
        <v>12</v>
      </c>
      <c r="T249" s="12">
        <f>((N255-N249)/N255)*100</f>
        <v>45.3125</v>
      </c>
      <c r="U249" s="12">
        <f t="shared" si="568" ref="U249">((O255-O249)/O255)*100</f>
        <v>41.26984126984127</v>
      </c>
      <c r="V249" s="12">
        <f t="shared" si="569" ref="V249">((P255-P249)/P255)*100</f>
        <v>40.322580645161295</v>
      </c>
      <c r="W249" s="12">
        <f t="shared" si="570" ref="W249">((Q255-Q249)/Q255)*100</f>
        <v>44.44444444444444</v>
      </c>
    </row>
    <row r="250" spans="8:8">
      <c r="A250" s="11" t="s">
        <v>13</v>
      </c>
      <c r="B250" s="11">
        <v>35.0</v>
      </c>
      <c r="C250" s="11">
        <v>26.0</v>
      </c>
      <c r="D250" s="11">
        <v>39.0</v>
      </c>
      <c r="E250" s="11">
        <v>37.0</v>
      </c>
      <c r="G250" s="11" t="s">
        <v>13</v>
      </c>
      <c r="H250" s="12">
        <f t="shared" si="551"/>
        <v>46.15384615384615</v>
      </c>
      <c r="I250" s="12">
        <f t="shared" si="542"/>
        <v>60.0</v>
      </c>
      <c r="J250" s="12">
        <f t="shared" si="543"/>
        <v>40.0</v>
      </c>
      <c r="K250" s="12">
        <f t="shared" si="544"/>
        <v>43.07692307692308</v>
      </c>
      <c r="M250" s="11" t="s">
        <v>13</v>
      </c>
      <c r="N250" s="12">
        <f t="shared" si="552"/>
        <v>53.84615384615385</v>
      </c>
      <c r="O250" s="12">
        <f t="shared" si="545"/>
        <v>40.0</v>
      </c>
      <c r="P250" s="12">
        <f t="shared" si="546"/>
        <v>60.0</v>
      </c>
      <c r="Q250" s="12">
        <f t="shared" si="547"/>
        <v>56.92307692307692</v>
      </c>
      <c r="R250" s="2"/>
      <c r="S250" s="11" t="s">
        <v>13</v>
      </c>
      <c r="T250" s="12">
        <f>((N255-N250)/N255)*100</f>
        <v>45.3125</v>
      </c>
      <c r="U250" s="12">
        <f t="shared" si="571" ref="U250">((O255-O250)/O255)*100</f>
        <v>58.730158730158735</v>
      </c>
      <c r="V250" s="12">
        <f t="shared" si="572" ref="V250">((P255-P250)/P255)*100</f>
        <v>37.096774193548384</v>
      </c>
      <c r="W250" s="12">
        <f t="shared" si="573" ref="W250">((Q255-Q250)/Q255)*100</f>
        <v>41.26984126984127</v>
      </c>
    </row>
    <row r="251" spans="8:8">
      <c r="A251" s="11" t="s">
        <v>14</v>
      </c>
      <c r="B251" s="11">
        <v>41.0</v>
      </c>
      <c r="C251" s="11">
        <v>44.0</v>
      </c>
      <c r="D251" s="11">
        <v>37.0</v>
      </c>
      <c r="E251" s="11">
        <v>47.0</v>
      </c>
      <c r="G251" s="11" t="s">
        <v>14</v>
      </c>
      <c r="H251" s="12">
        <f t="shared" si="551"/>
        <v>36.92307692307693</v>
      </c>
      <c r="I251" s="12">
        <f t="shared" si="542"/>
        <v>32.30769230769231</v>
      </c>
      <c r="J251" s="12">
        <f t="shared" si="543"/>
        <v>43.07692307692308</v>
      </c>
      <c r="K251" s="12">
        <f t="shared" si="544"/>
        <v>27.692307692307693</v>
      </c>
      <c r="M251" s="11" t="s">
        <v>14</v>
      </c>
      <c r="N251" s="12">
        <f t="shared" si="552"/>
        <v>63.07692307692307</v>
      </c>
      <c r="O251" s="12">
        <f t="shared" si="545"/>
        <v>67.6923076923077</v>
      </c>
      <c r="P251" s="12">
        <f t="shared" si="546"/>
        <v>56.92307692307692</v>
      </c>
      <c r="Q251" s="12">
        <f t="shared" si="547"/>
        <v>72.3076923076923</v>
      </c>
      <c r="R251" s="2"/>
      <c r="S251" s="11" t="s">
        <v>14</v>
      </c>
      <c r="T251" s="12">
        <f>((N255-N251)/N255)*100</f>
        <v>35.93750000000001</v>
      </c>
      <c r="U251" s="12">
        <f t="shared" si="574" ref="U251">((O255-O251)/O255)*100</f>
        <v>30.158730158730158</v>
      </c>
      <c r="V251" s="12">
        <f t="shared" si="575" ref="V251">((P255-P251)/P255)*100</f>
        <v>40.322580645161295</v>
      </c>
      <c r="W251" s="12">
        <f t="shared" si="576" ref="W251">((Q255-Q251)/Q255)*100</f>
        <v>25.396825396825395</v>
      </c>
    </row>
    <row r="252" spans="8:8">
      <c r="A252" s="11" t="s">
        <v>15</v>
      </c>
      <c r="B252" s="11">
        <v>46.0</v>
      </c>
      <c r="C252" s="11">
        <v>50.0</v>
      </c>
      <c r="D252" s="11">
        <v>42.0</v>
      </c>
      <c r="E252" s="11">
        <v>41.0</v>
      </c>
      <c r="G252" s="11" t="s">
        <v>15</v>
      </c>
      <c r="H252" s="12">
        <f t="shared" si="551"/>
        <v>29.230769230769234</v>
      </c>
      <c r="I252" s="12">
        <f t="shared" si="542"/>
        <v>23.076923076923077</v>
      </c>
      <c r="J252" s="12">
        <f t="shared" si="543"/>
        <v>35.38461538461539</v>
      </c>
      <c r="K252" s="12">
        <f t="shared" si="544"/>
        <v>36.92307692307693</v>
      </c>
      <c r="M252" s="11" t="s">
        <v>15</v>
      </c>
      <c r="N252" s="12">
        <f t="shared" si="552"/>
        <v>70.76923076923077</v>
      </c>
      <c r="O252" s="12">
        <f t="shared" si="545"/>
        <v>76.92307692307693</v>
      </c>
      <c r="P252" s="12">
        <f t="shared" si="546"/>
        <v>64.61538461538461</v>
      </c>
      <c r="Q252" s="12">
        <f t="shared" si="547"/>
        <v>63.07692307692307</v>
      </c>
      <c r="R252" s="2"/>
      <c r="S252" s="11" t="s">
        <v>15</v>
      </c>
      <c r="T252" s="12">
        <f>((N255-N252)/N255)*100</f>
        <v>28.125</v>
      </c>
      <c r="U252" s="12">
        <f t="shared" si="577" ref="U252">((O255-O252)/O255)*100</f>
        <v>20.63492063492062</v>
      </c>
      <c r="V252" s="12">
        <f t="shared" si="578" ref="V252">((P255-P252)/P255)*100</f>
        <v>32.25806451612904</v>
      </c>
      <c r="W252" s="12">
        <f t="shared" si="579" ref="W252">((Q255-Q252)/Q255)*100</f>
        <v>34.920634920634924</v>
      </c>
    </row>
    <row r="253" spans="8:8">
      <c r="A253" s="11" t="s">
        <v>16</v>
      </c>
      <c r="B253" s="11">
        <v>42.0</v>
      </c>
      <c r="C253" s="11">
        <v>43.0</v>
      </c>
      <c r="D253" s="11">
        <v>37.0</v>
      </c>
      <c r="E253" s="11">
        <v>40.0</v>
      </c>
      <c r="G253" s="11" t="s">
        <v>16</v>
      </c>
      <c r="H253" s="12">
        <f t="shared" si="551"/>
        <v>35.38461538461539</v>
      </c>
      <c r="I253" s="12">
        <f t="shared" si="542"/>
        <v>33.84615384615385</v>
      </c>
      <c r="J253" s="12">
        <f t="shared" si="543"/>
        <v>43.07692307692308</v>
      </c>
      <c r="K253" s="12">
        <f t="shared" si="544"/>
        <v>38.46153846153847</v>
      </c>
      <c r="M253" s="11" t="s">
        <v>16</v>
      </c>
      <c r="N253" s="12">
        <f t="shared" si="552"/>
        <v>64.61538461538461</v>
      </c>
      <c r="O253" s="12">
        <f t="shared" si="545"/>
        <v>66.15384615384615</v>
      </c>
      <c r="P253" s="12">
        <f t="shared" si="546"/>
        <v>56.92307692307692</v>
      </c>
      <c r="Q253" s="12">
        <f t="shared" si="547"/>
        <v>61.53846153846154</v>
      </c>
      <c r="R253" s="2"/>
      <c r="S253" s="11" t="s">
        <v>16</v>
      </c>
      <c r="T253" s="12">
        <f>((N255-N253)/N255)*100</f>
        <v>34.37500000000001</v>
      </c>
      <c r="U253" s="12">
        <f t="shared" si="580" ref="U253">((O255-O253)/O255)*100</f>
        <v>31.74603174603175</v>
      </c>
      <c r="V253" s="12">
        <f t="shared" si="581" ref="V253">((P255-P253)/P255)*100</f>
        <v>40.322580645161295</v>
      </c>
      <c r="W253" s="12">
        <f t="shared" si="582" ref="W253">((Q255-Q253)/Q255)*100</f>
        <v>36.507936507936506</v>
      </c>
    </row>
    <row r="254" spans="8:8">
      <c r="A254" s="11" t="s">
        <v>17</v>
      </c>
      <c r="B254" s="11">
        <v>35.0</v>
      </c>
      <c r="C254" s="11">
        <v>39.0</v>
      </c>
      <c r="D254" s="11">
        <v>42.0</v>
      </c>
      <c r="E254" s="11">
        <v>40.0</v>
      </c>
      <c r="G254" s="11" t="s">
        <v>17</v>
      </c>
      <c r="H254" s="12">
        <f t="shared" si="551"/>
        <v>46.15384615384615</v>
      </c>
      <c r="I254" s="12">
        <f t="shared" si="542"/>
        <v>40.0</v>
      </c>
      <c r="J254" s="12">
        <f t="shared" si="543"/>
        <v>35.38461538461539</v>
      </c>
      <c r="K254" s="12">
        <f t="shared" si="544"/>
        <v>38.46153846153847</v>
      </c>
      <c r="M254" s="19" t="s">
        <v>17</v>
      </c>
      <c r="N254" s="12">
        <f t="shared" si="552"/>
        <v>53.84615384615385</v>
      </c>
      <c r="O254" s="12">
        <f t="shared" si="545"/>
        <v>60.0</v>
      </c>
      <c r="P254" s="12">
        <f t="shared" si="546"/>
        <v>64.61538461538461</v>
      </c>
      <c r="Q254" s="12">
        <f t="shared" si="547"/>
        <v>61.53846153846154</v>
      </c>
      <c r="R254" s="2"/>
      <c r="S254" s="11" t="s">
        <v>17</v>
      </c>
      <c r="T254" s="12">
        <f>((N255-N254)/N255)*100</f>
        <v>45.3125</v>
      </c>
      <c r="U254" s="12">
        <f t="shared" si="583" ref="U254">((O255-O254)/O255)*100</f>
        <v>38.095238095238095</v>
      </c>
      <c r="V254" s="12">
        <f t="shared" si="584" ref="V254">((P255-P254)/P255)*100</f>
        <v>32.25806451612904</v>
      </c>
      <c r="W254" s="12">
        <f t="shared" si="585" ref="W254">((Q255-Q254)/Q255)*100</f>
        <v>36.507936507936506</v>
      </c>
    </row>
    <row r="255" spans="8:8">
      <c r="A255" s="11" t="s">
        <v>18</v>
      </c>
      <c r="B255" s="11">
        <v>64.0</v>
      </c>
      <c r="C255" s="11">
        <v>63.0</v>
      </c>
      <c r="D255" s="11">
        <v>62.0</v>
      </c>
      <c r="E255" s="11">
        <v>63.0</v>
      </c>
      <c r="G255" s="11" t="s">
        <v>18</v>
      </c>
      <c r="H255" s="12">
        <f t="shared" si="551"/>
        <v>1.5384615384615385</v>
      </c>
      <c r="I255" s="12">
        <f t="shared" si="542"/>
        <v>3.076923076923077</v>
      </c>
      <c r="J255" s="12">
        <f t="shared" si="543"/>
        <v>4.615384615384616</v>
      </c>
      <c r="K255" s="12">
        <f t="shared" si="544"/>
        <v>3.076923076923077</v>
      </c>
      <c r="M255" s="11" t="s">
        <v>18</v>
      </c>
      <c r="N255" s="12">
        <f t="shared" si="552"/>
        <v>98.46153846153847</v>
      </c>
      <c r="O255" s="12">
        <f t="shared" si="545"/>
        <v>96.92307692307692</v>
      </c>
      <c r="P255" s="12">
        <f t="shared" si="546"/>
        <v>95.38461538461539</v>
      </c>
      <c r="Q255" s="12">
        <f t="shared" si="547"/>
        <v>96.92307692307692</v>
      </c>
      <c r="R255" s="2"/>
    </row>
    <row r="256" spans="8:8">
      <c r="R256" s="2"/>
    </row>
  </sheetData>
  <mergeCells count="112">
    <mergeCell ref="M223:M224"/>
    <mergeCell ref="N6:Q6"/>
    <mergeCell ref="G43:G44"/>
    <mergeCell ref="N169:Q169"/>
    <mergeCell ref="S223:S224"/>
    <mergeCell ref="N241:Q241"/>
    <mergeCell ref="H205:K205"/>
    <mergeCell ref="A169:A170"/>
    <mergeCell ref="B169:E169"/>
    <mergeCell ref="G151:G152"/>
    <mergeCell ref="T223:W223"/>
    <mergeCell ref="M241:M242"/>
    <mergeCell ref="T6:W6"/>
    <mergeCell ref="H79:K79"/>
    <mergeCell ref="G61:G62"/>
    <mergeCell ref="B6:E6"/>
    <mergeCell ref="G79:G80"/>
    <mergeCell ref="M6:M7"/>
    <mergeCell ref="A6:A7"/>
    <mergeCell ref="H43:K43"/>
    <mergeCell ref="H61:K61"/>
    <mergeCell ref="G6:G7"/>
    <mergeCell ref="H6:K6"/>
    <mergeCell ref="S6:S7"/>
    <mergeCell ref="T241:W241"/>
    <mergeCell ref="B187:E187"/>
    <mergeCell ref="A205:A206"/>
    <mergeCell ref="S169:S170"/>
    <mergeCell ref="T169:W169"/>
    <mergeCell ref="S187:S188"/>
    <mergeCell ref="T187:W187"/>
    <mergeCell ref="A223:A224"/>
    <mergeCell ref="B115:E115"/>
    <mergeCell ref="H169:K169"/>
    <mergeCell ref="M61:M62"/>
    <mergeCell ref="N61:Q61"/>
    <mergeCell ref="G241:G242"/>
    <mergeCell ref="T205:W205"/>
    <mergeCell ref="M169:M170"/>
    <mergeCell ref="T133:W133"/>
    <mergeCell ref="T61:W61"/>
    <mergeCell ref="S24:S25"/>
    <mergeCell ref="T24:W24"/>
    <mergeCell ref="T151:W151"/>
    <mergeCell ref="A187:A188"/>
    <mergeCell ref="N223:Q223"/>
    <mergeCell ref="B241:E241"/>
    <mergeCell ref="A24:A25"/>
    <mergeCell ref="G115:G116"/>
    <mergeCell ref="A115:A116"/>
    <mergeCell ref="A133:A134"/>
    <mergeCell ref="B151:E151"/>
    <mergeCell ref="B24:E24"/>
    <mergeCell ref="G24:G25"/>
    <mergeCell ref="M24:M25"/>
    <mergeCell ref="A151:A152"/>
    <mergeCell ref="N24:Q24"/>
    <mergeCell ref="H24:K24"/>
    <mergeCell ref="M205:M206"/>
    <mergeCell ref="S43:S44"/>
    <mergeCell ref="S61:S62"/>
    <mergeCell ref="A97:A98"/>
    <mergeCell ref="M43:M44"/>
    <mergeCell ref="N133:Q133"/>
    <mergeCell ref="B97:E97"/>
    <mergeCell ref="G97:G98"/>
    <mergeCell ref="H97:K97"/>
    <mergeCell ref="H115:K115"/>
    <mergeCell ref="B223:E223"/>
    <mergeCell ref="G223:G224"/>
    <mergeCell ref="G169:G170"/>
    <mergeCell ref="G187:G188"/>
    <mergeCell ref="H187:K187"/>
    <mergeCell ref="A241:A242"/>
    <mergeCell ref="M79:M80"/>
    <mergeCell ref="N205:Q205"/>
    <mergeCell ref="M151:M152"/>
    <mergeCell ref="B205:E205"/>
    <mergeCell ref="M187:M188"/>
    <mergeCell ref="N187:Q187"/>
    <mergeCell ref="N151:Q151"/>
    <mergeCell ref="S97:S98"/>
    <mergeCell ref="T97:W97"/>
    <mergeCell ref="N43:Q43"/>
    <mergeCell ref="A79:A80"/>
    <mergeCell ref="M115:M116"/>
    <mergeCell ref="M97:M98"/>
    <mergeCell ref="N115:Q115"/>
    <mergeCell ref="B79:E79"/>
    <mergeCell ref="H241:K241"/>
    <mergeCell ref="S205:S206"/>
    <mergeCell ref="G133:G134"/>
    <mergeCell ref="H151:K151"/>
    <mergeCell ref="H133:K133"/>
    <mergeCell ref="T115:W115"/>
    <mergeCell ref="T79:W79"/>
    <mergeCell ref="S115:S116"/>
    <mergeCell ref="H223:K223"/>
    <mergeCell ref="S241:S242"/>
    <mergeCell ref="G205:G206"/>
    <mergeCell ref="S133:S134"/>
    <mergeCell ref="S79:S80"/>
    <mergeCell ref="N79:Q79"/>
    <mergeCell ref="B133:E133"/>
    <mergeCell ref="N97:Q97"/>
    <mergeCell ref="S151:S152"/>
    <mergeCell ref="B43:E43"/>
    <mergeCell ref="A43:A44"/>
    <mergeCell ref="A61:A62"/>
    <mergeCell ref="B61:E61"/>
    <mergeCell ref="M133:M134"/>
    <mergeCell ref="T43:W43"/>
  </mergeCell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AD36"/>
  <sheetViews>
    <sheetView workbookViewId="0">
      <selection activeCell="A1" sqref="A1"/>
    </sheetView>
  </sheetViews>
  <sheetFormatPr defaultRowHeight="15.0" defaultColWidth="10"/>
  <cols>
    <col min="1" max="1" customWidth="1" width="9.7109375" style="0"/>
    <col min="2" max="2" customWidth="1" width="7.7109375" style="0"/>
    <col min="3" max="3" customWidth="1" width="3.7109375" style="0"/>
    <col min="4" max="4" customWidth="1" width="7.7109375" style="0"/>
    <col min="5" max="5" customWidth="1" width="3.7109375" style="0"/>
    <col min="6" max="6" customWidth="1" width="7.7109375" style="0"/>
    <col min="7" max="7" customWidth="1" width="3.7109375" style="0"/>
    <col min="8" max="8" customWidth="1" width="7.7109375" style="0"/>
    <col min="9" max="9" customWidth="1" width="3.7109375" style="0"/>
    <col min="10" max="10" customWidth="1" width="7.7109375" style="0"/>
    <col min="11" max="11" customWidth="1" width="3.7109375" style="0"/>
    <col min="12" max="12" customWidth="1" width="7.7109375" style="0"/>
    <col min="13" max="13" customWidth="1" width="3.7109375" style="0"/>
    <col min="14" max="14" customWidth="1" width="7.7109375" style="0"/>
    <col min="15" max="15" customWidth="1" width="3.7109375" style="0"/>
    <col min="16" max="16" customWidth="1" width="7.7109375" style="0"/>
    <col min="17" max="17" customWidth="1" width="3.7109375" style="0"/>
    <col min="18" max="18" customWidth="1" width="7.7109375" style="0"/>
    <col min="19" max="19" customWidth="1" width="3.7109375" style="0"/>
    <col min="20" max="20" customWidth="1" width="7.7109375" style="0"/>
    <col min="21" max="21" customWidth="1" width="3.7109375" style="0"/>
    <col min="22" max="22" customWidth="1" width="7.7109375" style="0"/>
    <col min="23" max="23" customWidth="1" width="3.8554688" style="0"/>
    <col min="24" max="24" customWidth="1" width="7.7109375" style="0"/>
    <col min="25" max="25" customWidth="1" width="3.7109375" style="0"/>
    <col min="26" max="26" customWidth="1" width="7.7109375" style="0"/>
    <col min="27" max="27" customWidth="1" width="3.7109375" style="0"/>
    <col min="28" max="28" customWidth="1" width="7.7109375" style="0"/>
    <col min="29" max="29" customWidth="1" width="3.7109375" style="0"/>
    <col min="257" max="16384" width="9" style="0" hidden="0"/>
  </cols>
  <sheetData>
    <row r="1" spans="8:8">
      <c r="A1" t="s">
        <v>111</v>
      </c>
    </row>
    <row r="3" spans="8:8">
      <c r="A3" s="25" t="s">
        <v>0</v>
      </c>
      <c r="B3" s="26" t="s">
        <v>114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8:8">
      <c r="A4" s="25"/>
      <c r="B4" s="26" t="s">
        <v>112</v>
      </c>
      <c r="C4" s="26"/>
      <c r="D4" s="26"/>
      <c r="E4" s="26"/>
      <c r="F4" s="26" t="s">
        <v>113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8:8">
      <c r="A5" s="25"/>
      <c r="B5" s="26" t="s">
        <v>92</v>
      </c>
      <c r="C5" s="26"/>
      <c r="D5" s="26" t="s">
        <v>93</v>
      </c>
      <c r="E5" s="26"/>
      <c r="F5" s="26" t="s">
        <v>80</v>
      </c>
      <c r="G5" s="26"/>
      <c r="H5" s="26" t="s">
        <v>81</v>
      </c>
      <c r="I5" s="26"/>
      <c r="J5" s="26" t="s">
        <v>82</v>
      </c>
      <c r="K5" s="26"/>
      <c r="L5" s="26" t="s">
        <v>83</v>
      </c>
      <c r="M5" s="26"/>
      <c r="N5" s="26" t="s">
        <v>84</v>
      </c>
      <c r="O5" s="26"/>
      <c r="P5" s="26" t="s">
        <v>85</v>
      </c>
      <c r="Q5" s="26"/>
      <c r="R5" s="26" t="s">
        <v>86</v>
      </c>
      <c r="S5" s="26"/>
      <c r="T5" s="26" t="s">
        <v>87</v>
      </c>
      <c r="U5" s="26"/>
      <c r="V5" s="26" t="s">
        <v>88</v>
      </c>
      <c r="W5" s="26"/>
      <c r="X5" s="26" t="s">
        <v>89</v>
      </c>
      <c r="Y5" s="26"/>
      <c r="Z5" s="26" t="s">
        <v>90</v>
      </c>
      <c r="AA5" s="26"/>
      <c r="AB5" s="26" t="s">
        <v>91</v>
      </c>
      <c r="AC5" s="26"/>
    </row>
    <row r="6" spans="8:8" ht="18.0" customHeight="1">
      <c r="A6" s="27" t="s">
        <v>6</v>
      </c>
      <c r="B6" s="28">
        <v>0.8872668396066522</v>
      </c>
      <c r="C6" s="29" t="s">
        <v>102</v>
      </c>
      <c r="D6" s="30">
        <v>1.5355264580034749</v>
      </c>
      <c r="E6" s="31" t="s">
        <v>102</v>
      </c>
      <c r="F6" s="28">
        <v>2.4826302838357837</v>
      </c>
      <c r="G6" s="29" t="s">
        <v>104</v>
      </c>
      <c r="H6" s="30">
        <v>2.485797223985192</v>
      </c>
      <c r="I6" s="31" t="s">
        <v>102</v>
      </c>
      <c r="J6" s="28">
        <v>2.7253665954509687</v>
      </c>
      <c r="K6" s="29" t="s">
        <v>102</v>
      </c>
      <c r="L6" s="30">
        <v>2.6593304577070267</v>
      </c>
      <c r="M6" s="31" t="s">
        <v>102</v>
      </c>
      <c r="N6" s="28">
        <v>2.6593304577070267</v>
      </c>
      <c r="O6" s="29" t="s">
        <v>102</v>
      </c>
      <c r="P6" s="30">
        <v>2.5932943199630842</v>
      </c>
      <c r="Q6" s="31" t="s">
        <v>102</v>
      </c>
      <c r="R6" s="28">
        <v>2.8810560801527454</v>
      </c>
      <c r="S6" s="29" t="s">
        <v>104</v>
      </c>
      <c r="T6" s="30">
        <v>2.89385369342095</v>
      </c>
      <c r="U6" s="31" t="s">
        <v>104</v>
      </c>
      <c r="V6" s="28">
        <v>3.0839211849275623</v>
      </c>
      <c r="W6" s="29" t="s">
        <v>104</v>
      </c>
      <c r="X6" s="30">
        <v>3.4595170124150414</v>
      </c>
      <c r="Y6" s="31" t="s">
        <v>102</v>
      </c>
      <c r="Z6" s="28">
        <v>3.892053560880269</v>
      </c>
      <c r="AA6" s="29" t="s">
        <v>102</v>
      </c>
      <c r="AB6" s="30">
        <v>4.235714975884468</v>
      </c>
      <c r="AC6" s="29" t="s">
        <v>102</v>
      </c>
    </row>
    <row r="7" spans="8:8" ht="18.0" customHeight="1">
      <c r="A7" s="32" t="s">
        <v>7</v>
      </c>
      <c r="B7" s="33">
        <v>1.1752063411632654</v>
      </c>
      <c r="C7" s="34" t="s">
        <v>104</v>
      </c>
      <c r="D7" s="35">
        <v>1.1752063411632654</v>
      </c>
      <c r="E7" s="36" t="s">
        <v>102</v>
      </c>
      <c r="F7" s="33">
        <v>2.2222587280748383</v>
      </c>
      <c r="G7" s="34" t="s">
        <v>104</v>
      </c>
      <c r="H7" s="35">
        <v>2.146784571498003</v>
      </c>
      <c r="I7" s="36" t="s">
        <v>102</v>
      </c>
      <c r="J7" s="33">
        <v>2.584008724833135</v>
      </c>
      <c r="K7" s="34" t="s">
        <v>102</v>
      </c>
      <c r="L7" s="35">
        <v>2.5085345682563</v>
      </c>
      <c r="M7" s="36" t="s">
        <v>102</v>
      </c>
      <c r="N7" s="33">
        <v>2.5085345682563</v>
      </c>
      <c r="O7" s="34" t="s">
        <v>102</v>
      </c>
      <c r="P7" s="35">
        <v>2.5932943199630842</v>
      </c>
      <c r="Q7" s="36" t="s">
        <v>102</v>
      </c>
      <c r="R7" s="33">
        <v>2.5928200060596174</v>
      </c>
      <c r="S7" s="34" t="s">
        <v>102</v>
      </c>
      <c r="T7" s="35">
        <v>2.6699169516683057</v>
      </c>
      <c r="U7" s="36" t="s">
        <v>102</v>
      </c>
      <c r="V7" s="33">
        <v>2.8060107169535096</v>
      </c>
      <c r="W7" s="34" t="s">
        <v>102</v>
      </c>
      <c r="X7" s="35">
        <v>3.3206531126863528</v>
      </c>
      <c r="Y7" s="36" t="s">
        <v>102</v>
      </c>
      <c r="Z7" s="33">
        <v>3.9879098609906225</v>
      </c>
      <c r="AA7" s="34" t="s">
        <v>102</v>
      </c>
      <c r="AB7" s="35">
        <v>4.375647370614155</v>
      </c>
      <c r="AC7" s="34" t="s">
        <v>102</v>
      </c>
    </row>
    <row r="8" spans="8:8" ht="18.0" customHeight="1">
      <c r="A8" s="32" t="s">
        <v>8</v>
      </c>
      <c r="B8" s="33">
        <v>1.0031489648569973</v>
      </c>
      <c r="C8" s="34" t="s">
        <v>104</v>
      </c>
      <c r="D8" s="35">
        <v>1.426045334892287</v>
      </c>
      <c r="E8" s="36" t="s">
        <v>102</v>
      </c>
      <c r="F8" s="33">
        <v>1.8411365839624894</v>
      </c>
      <c r="G8" s="34" t="s">
        <v>102</v>
      </c>
      <c r="H8" s="35">
        <v>2.4944118323707603</v>
      </c>
      <c r="I8" s="36" t="s">
        <v>102</v>
      </c>
      <c r="J8" s="33">
        <v>2.624747302455185</v>
      </c>
      <c r="K8" s="34" t="s">
        <v>102</v>
      </c>
      <c r="L8" s="35">
        <v>2.565677941699356</v>
      </c>
      <c r="M8" s="36" t="s">
        <v>102</v>
      </c>
      <c r="N8" s="33">
        <v>2.565677941699356</v>
      </c>
      <c r="O8" s="34" t="s">
        <v>102</v>
      </c>
      <c r="P8" s="35">
        <v>2.665247133549885</v>
      </c>
      <c r="Q8" s="36" t="s">
        <v>102</v>
      </c>
      <c r="R8" s="33">
        <v>3.2291333990217614</v>
      </c>
      <c r="S8" s="34" t="s">
        <v>104</v>
      </c>
      <c r="T8" s="35">
        <v>3.479917087858677</v>
      </c>
      <c r="U8" s="36" t="s">
        <v>103</v>
      </c>
      <c r="V8" s="33">
        <v>3.7416562961492295</v>
      </c>
      <c r="W8" s="34" t="s">
        <v>103</v>
      </c>
      <c r="X8" s="35">
        <v>4.2398385941797265</v>
      </c>
      <c r="Y8" s="36" t="s">
        <v>103</v>
      </c>
      <c r="Z8" s="33">
        <v>4.803406406078228</v>
      </c>
      <c r="AA8" s="34" t="s">
        <v>103</v>
      </c>
      <c r="AB8" s="35">
        <v>5.018100450420966</v>
      </c>
      <c r="AC8" s="34" t="s">
        <v>103</v>
      </c>
    </row>
    <row r="9" spans="8:8" ht="18.0" customHeight="1">
      <c r="A9" s="32" t="s">
        <v>9</v>
      </c>
      <c r="B9" s="33">
        <v>1.067426898026757</v>
      </c>
      <c r="C9" s="34" t="s">
        <v>104</v>
      </c>
      <c r="D9" s="35">
        <v>1.6645742511663904</v>
      </c>
      <c r="E9" s="36" t="s">
        <v>102</v>
      </c>
      <c r="F9" s="33">
        <v>1.7139848364488999</v>
      </c>
      <c r="G9" s="34" t="s">
        <v>102</v>
      </c>
      <c r="H9" s="35">
        <v>2.5118744771698016</v>
      </c>
      <c r="I9" s="36" t="s">
        <v>102</v>
      </c>
      <c r="J9" s="33">
        <v>2.790194251407577</v>
      </c>
      <c r="K9" s="34" t="s">
        <v>104</v>
      </c>
      <c r="L9" s="35">
        <v>2.724158113663635</v>
      </c>
      <c r="M9" s="36" t="s">
        <v>104</v>
      </c>
      <c r="N9" s="33">
        <v>2.724158113663635</v>
      </c>
      <c r="O9" s="34" t="s">
        <v>104</v>
      </c>
      <c r="P9" s="35">
        <v>2.7293880852482886</v>
      </c>
      <c r="Q9" s="36" t="s">
        <v>102</v>
      </c>
      <c r="R9" s="33">
        <v>3.4448437084558106</v>
      </c>
      <c r="S9" s="34" t="s">
        <v>103</v>
      </c>
      <c r="T9" s="35">
        <v>3.714143018896511</v>
      </c>
      <c r="U9" s="36" t="s">
        <v>106</v>
      </c>
      <c r="V9" s="33">
        <v>4.018991563743743</v>
      </c>
      <c r="W9" s="34" t="s">
        <v>106</v>
      </c>
      <c r="X9" s="35">
        <v>4.457352406925343</v>
      </c>
      <c r="Y9" s="36" t="s">
        <v>106</v>
      </c>
      <c r="Z9" s="33">
        <v>5.088247655874945</v>
      </c>
      <c r="AA9" s="34" t="s">
        <v>106</v>
      </c>
      <c r="AB9" s="35">
        <v>5.4246166077914175</v>
      </c>
      <c r="AC9" s="34" t="s">
        <v>106</v>
      </c>
    </row>
    <row r="10" spans="8:8" ht="18.0" customHeight="1">
      <c r="A10" s="32" t="s">
        <v>10</v>
      </c>
      <c r="B10" s="33">
        <v>2.570738102205487</v>
      </c>
      <c r="C10" s="34" t="s">
        <v>103</v>
      </c>
      <c r="D10" s="35">
        <v>3.0349818775824664</v>
      </c>
      <c r="E10" s="36" t="s">
        <v>103</v>
      </c>
      <c r="F10" s="33">
        <v>3.007704885234745</v>
      </c>
      <c r="G10" s="34" t="s">
        <v>106</v>
      </c>
      <c r="H10" s="35">
        <v>3.1277762427007296</v>
      </c>
      <c r="I10" s="36" t="s">
        <v>103</v>
      </c>
      <c r="J10" s="33">
        <v>4.021421673185874</v>
      </c>
      <c r="K10" s="34" t="s">
        <v>106</v>
      </c>
      <c r="L10" s="35">
        <v>3.9863690793427127</v>
      </c>
      <c r="M10" s="36" t="s">
        <v>106</v>
      </c>
      <c r="N10" s="33">
        <v>3.9863690793427127</v>
      </c>
      <c r="O10" s="34" t="s">
        <v>106</v>
      </c>
      <c r="P10" s="35">
        <v>4.131379212795752</v>
      </c>
      <c r="Q10" s="36" t="s">
        <v>106</v>
      </c>
      <c r="R10" s="33">
        <v>4.819458220774473</v>
      </c>
      <c r="S10" s="34" t="s">
        <v>108</v>
      </c>
      <c r="T10" s="35">
        <v>4.866487856123513</v>
      </c>
      <c r="U10" s="36" t="s">
        <v>108</v>
      </c>
      <c r="V10" s="33">
        <v>5.1402851703165435</v>
      </c>
      <c r="W10" s="34" t="s">
        <v>108</v>
      </c>
      <c r="X10" s="35">
        <v>5.5278980908919415</v>
      </c>
      <c r="Y10" s="36" t="s">
        <v>108</v>
      </c>
      <c r="Z10" s="33">
        <v>5.880890089535186</v>
      </c>
      <c r="AA10" s="34" t="s">
        <v>108</v>
      </c>
      <c r="AB10" s="35">
        <v>6.143411972686901</v>
      </c>
      <c r="AC10" s="34" t="s">
        <v>108</v>
      </c>
    </row>
    <row r="11" spans="8:8" ht="18.0" customHeight="1">
      <c r="A11" s="32" t="s">
        <v>11</v>
      </c>
      <c r="B11" s="33">
        <v>1.8680049127274208</v>
      </c>
      <c r="C11" s="34" t="s">
        <v>103</v>
      </c>
      <c r="D11" s="35">
        <v>2.64850037942995</v>
      </c>
      <c r="E11" s="36" t="s">
        <v>103</v>
      </c>
      <c r="F11" s="33">
        <v>3.1759464970760387</v>
      </c>
      <c r="G11" s="34" t="s">
        <v>106</v>
      </c>
      <c r="H11" s="35">
        <v>3.3546626992381645</v>
      </c>
      <c r="I11" s="36" t="s">
        <v>103</v>
      </c>
      <c r="J11" s="33">
        <v>3.720239378122972</v>
      </c>
      <c r="K11" s="34" t="s">
        <v>103</v>
      </c>
      <c r="L11" s="35">
        <v>3.671027797973179</v>
      </c>
      <c r="M11" s="36" t="s">
        <v>103</v>
      </c>
      <c r="N11" s="33">
        <v>3.671027797973179</v>
      </c>
      <c r="O11" s="34" t="s">
        <v>103</v>
      </c>
      <c r="P11" s="35">
        <v>3.6971991054675994</v>
      </c>
      <c r="Q11" s="36" t="s">
        <v>103</v>
      </c>
      <c r="R11" s="33">
        <v>4.209502678753641</v>
      </c>
      <c r="S11" s="34" t="s">
        <v>105</v>
      </c>
      <c r="T11" s="35">
        <v>4.397886054532008</v>
      </c>
      <c r="U11" s="36" t="s">
        <v>105</v>
      </c>
      <c r="V11" s="33">
        <v>4.580718937333961</v>
      </c>
      <c r="W11" s="34" t="s">
        <v>105</v>
      </c>
      <c r="X11" s="35">
        <v>5.131814583449607</v>
      </c>
      <c r="Y11" s="36" t="s">
        <v>105</v>
      </c>
      <c r="Z11" s="33">
        <v>5.645064003536866</v>
      </c>
      <c r="AA11" s="34" t="s">
        <v>105</v>
      </c>
      <c r="AB11" s="35">
        <v>5.889142147794857</v>
      </c>
      <c r="AC11" s="34" t="s">
        <v>105</v>
      </c>
    </row>
    <row r="12" spans="8:8" ht="18.0" customHeight="1">
      <c r="A12" s="32" t="s">
        <v>12</v>
      </c>
      <c r="B12" s="33">
        <v>2.650183956402336</v>
      </c>
      <c r="C12" s="34" t="s">
        <v>103</v>
      </c>
      <c r="D12" s="35">
        <v>3.28873484738861</v>
      </c>
      <c r="E12" s="36" t="s">
        <v>103</v>
      </c>
      <c r="F12" s="33">
        <v>3.746655439576491</v>
      </c>
      <c r="G12" s="34" t="s">
        <v>105</v>
      </c>
      <c r="H12" s="35">
        <v>4.138132010150322</v>
      </c>
      <c r="I12" s="36" t="s">
        <v>105</v>
      </c>
      <c r="J12" s="33">
        <v>4.678038766778842</v>
      </c>
      <c r="K12" s="34" t="s">
        <v>105</v>
      </c>
      <c r="L12" s="35">
        <v>4.646692416064216</v>
      </c>
      <c r="M12" s="36" t="s">
        <v>105</v>
      </c>
      <c r="N12" s="33">
        <v>4.646692416064216</v>
      </c>
      <c r="O12" s="34" t="s">
        <v>105</v>
      </c>
      <c r="P12" s="35">
        <v>4.820877333951367</v>
      </c>
      <c r="Q12" s="36" t="s">
        <v>105</v>
      </c>
      <c r="R12" s="33">
        <v>5.211396093991178</v>
      </c>
      <c r="S12" s="34" t="s">
        <v>107</v>
      </c>
      <c r="T12" s="35">
        <v>5.405738445606486</v>
      </c>
      <c r="U12" s="36" t="s">
        <v>107</v>
      </c>
      <c r="V12" s="33">
        <v>5.547629302268527</v>
      </c>
      <c r="W12" s="34" t="s">
        <v>107</v>
      </c>
      <c r="X12" s="35">
        <v>5.913017965129016</v>
      </c>
      <c r="Y12" s="36" t="s">
        <v>107</v>
      </c>
      <c r="Z12" s="33">
        <v>6.3367017016289635</v>
      </c>
      <c r="AA12" s="34" t="s">
        <v>107</v>
      </c>
      <c r="AB12" s="35">
        <v>6.58119230958981</v>
      </c>
      <c r="AC12" s="34" t="s">
        <v>107</v>
      </c>
    </row>
    <row r="13" spans="8:8" ht="18.0" customHeight="1">
      <c r="A13" s="32" t="s">
        <v>13</v>
      </c>
      <c r="B13" s="33">
        <v>2.3192348717023696</v>
      </c>
      <c r="C13" s="34" t="s">
        <v>103</v>
      </c>
      <c r="D13" s="35">
        <v>2.840694637504286</v>
      </c>
      <c r="E13" s="36" t="s">
        <v>103</v>
      </c>
      <c r="F13" s="33">
        <v>3.163092870257523</v>
      </c>
      <c r="G13" s="34" t="s">
        <v>106</v>
      </c>
      <c r="H13" s="35">
        <v>3.541614832387487</v>
      </c>
      <c r="I13" s="36" t="s">
        <v>106</v>
      </c>
      <c r="J13" s="33">
        <v>4.749869468571455</v>
      </c>
      <c r="K13" s="34" t="s">
        <v>105</v>
      </c>
      <c r="L13" s="35">
        <v>4.712660991768017</v>
      </c>
      <c r="M13" s="36" t="s">
        <v>105</v>
      </c>
      <c r="N13" s="33">
        <v>4.712660991768017</v>
      </c>
      <c r="O13" s="34" t="s">
        <v>105</v>
      </c>
      <c r="P13" s="35">
        <v>5.1063653053157</v>
      </c>
      <c r="Q13" s="36" t="s">
        <v>105</v>
      </c>
      <c r="R13" s="33">
        <v>5.521274720573098</v>
      </c>
      <c r="S13" s="34" t="s">
        <v>107</v>
      </c>
      <c r="T13" s="35">
        <v>5.610916916193544</v>
      </c>
      <c r="U13" s="36" t="s">
        <v>107</v>
      </c>
      <c r="V13" s="33">
        <v>5.813643256775366</v>
      </c>
      <c r="W13" s="34" t="s">
        <v>107</v>
      </c>
      <c r="X13" s="35">
        <v>6.2978870759267185</v>
      </c>
      <c r="Y13" s="36" t="s">
        <v>107</v>
      </c>
      <c r="Z13" s="33">
        <v>6.521295963180098</v>
      </c>
      <c r="AA13" s="34" t="s">
        <v>107</v>
      </c>
      <c r="AB13" s="35">
        <v>6.764796606502853</v>
      </c>
      <c r="AC13" s="34" t="s">
        <v>107</v>
      </c>
    </row>
    <row r="14" spans="8:8" ht="18.0" customHeight="1">
      <c r="A14" s="32" t="s">
        <v>14</v>
      </c>
      <c r="B14" s="33">
        <v>2.4781265800960677</v>
      </c>
      <c r="C14" s="34" t="s">
        <v>103</v>
      </c>
      <c r="D14" s="35">
        <v>3.293646828650721</v>
      </c>
      <c r="E14" s="36" t="s">
        <v>103</v>
      </c>
      <c r="F14" s="33">
        <v>3.190778919731972</v>
      </c>
      <c r="G14" s="34" t="s">
        <v>106</v>
      </c>
      <c r="H14" s="35">
        <v>3.1371498638543787</v>
      </c>
      <c r="I14" s="36" t="s">
        <v>103</v>
      </c>
      <c r="J14" s="33">
        <v>4.045538707184069</v>
      </c>
      <c r="K14" s="34" t="s">
        <v>106</v>
      </c>
      <c r="L14" s="35">
        <v>4.014192356469443</v>
      </c>
      <c r="M14" s="36" t="s">
        <v>106</v>
      </c>
      <c r="N14" s="33">
        <v>4.014192356469443</v>
      </c>
      <c r="O14" s="34" t="s">
        <v>106</v>
      </c>
      <c r="P14" s="35">
        <v>4.076798291901262</v>
      </c>
      <c r="Q14" s="36" t="s">
        <v>106</v>
      </c>
      <c r="R14" s="33">
        <v>4.503349493784555</v>
      </c>
      <c r="S14" s="34" t="s">
        <v>108</v>
      </c>
      <c r="T14" s="35">
        <v>4.67641015333964</v>
      </c>
      <c r="U14" s="36" t="s">
        <v>105</v>
      </c>
      <c r="V14" s="33">
        <v>4.686998703076642</v>
      </c>
      <c r="W14" s="34" t="s">
        <v>105</v>
      </c>
      <c r="X14" s="35">
        <v>4.87456929674371</v>
      </c>
      <c r="Y14" s="36" t="s">
        <v>106</v>
      </c>
      <c r="Z14" s="33">
        <v>5.548009308579472</v>
      </c>
      <c r="AA14" s="34" t="s">
        <v>105</v>
      </c>
      <c r="AB14" s="35">
        <v>5.762882073672521</v>
      </c>
      <c r="AC14" s="34" t="s">
        <v>105</v>
      </c>
    </row>
    <row r="15" spans="8:8" ht="18.0" customHeight="1">
      <c r="A15" s="32" t="s">
        <v>15</v>
      </c>
      <c r="B15" s="33">
        <v>2.389464678529337</v>
      </c>
      <c r="C15" s="34" t="s">
        <v>103</v>
      </c>
      <c r="D15" s="35">
        <v>3.0943692286608386</v>
      </c>
      <c r="E15" s="36" t="s">
        <v>103</v>
      </c>
      <c r="F15" s="33">
        <v>3.4278152631037067</v>
      </c>
      <c r="G15" s="34" t="s">
        <v>106</v>
      </c>
      <c r="H15" s="35">
        <v>3.420957916936882</v>
      </c>
      <c r="I15" s="36" t="s">
        <v>106</v>
      </c>
      <c r="J15" s="33">
        <v>4.028509143157463</v>
      </c>
      <c r="K15" s="34" t="s">
        <v>106</v>
      </c>
      <c r="L15" s="35">
        <v>3.9694397824016345</v>
      </c>
      <c r="M15" s="36" t="s">
        <v>106</v>
      </c>
      <c r="N15" s="33">
        <v>3.9694397824016345</v>
      </c>
      <c r="O15" s="34" t="s">
        <v>106</v>
      </c>
      <c r="P15" s="35">
        <v>4.0610284275198865</v>
      </c>
      <c r="Q15" s="36" t="s">
        <v>106</v>
      </c>
      <c r="R15" s="33">
        <v>4.199783908592522</v>
      </c>
      <c r="S15" s="34" t="s">
        <v>105</v>
      </c>
      <c r="T15" s="35">
        <v>4.454387036780824</v>
      </c>
      <c r="U15" s="36" t="s">
        <v>105</v>
      </c>
      <c r="V15" s="33">
        <v>4.2210708341665075</v>
      </c>
      <c r="W15" s="34" t="s">
        <v>106</v>
      </c>
      <c r="X15" s="35">
        <v>4.760527608101578</v>
      </c>
      <c r="Y15" s="36" t="s">
        <v>106</v>
      </c>
      <c r="Z15" s="33">
        <v>5.106695842031726</v>
      </c>
      <c r="AA15" s="34" t="s">
        <v>106</v>
      </c>
      <c r="AB15" s="35">
        <v>5.405624172301224</v>
      </c>
      <c r="AC15" s="34" t="s">
        <v>106</v>
      </c>
    </row>
    <row r="16" spans="8:8" ht="18.0" customHeight="1">
      <c r="A16" s="32" t="s">
        <v>16</v>
      </c>
      <c r="B16" s="33">
        <v>2.698609384152839</v>
      </c>
      <c r="C16" s="34" t="s">
        <v>103</v>
      </c>
      <c r="D16" s="35">
        <v>3.5035618438563767</v>
      </c>
      <c r="E16" s="36" t="s">
        <v>103</v>
      </c>
      <c r="F16" s="33">
        <v>3.5268275456538167</v>
      </c>
      <c r="G16" s="34" t="s">
        <v>106</v>
      </c>
      <c r="H16" s="35">
        <v>3.4731984897762236</v>
      </c>
      <c r="I16" s="36" t="s">
        <v>106</v>
      </c>
      <c r="J16" s="33">
        <v>4.20444871027427</v>
      </c>
      <c r="K16" s="34" t="s">
        <v>106</v>
      </c>
      <c r="L16" s="35">
        <v>4.171338188905154</v>
      </c>
      <c r="M16" s="36" t="s">
        <v>106</v>
      </c>
      <c r="N16" s="33">
        <v>4.171338188905154</v>
      </c>
      <c r="O16" s="34" t="s">
        <v>106</v>
      </c>
      <c r="P16" s="35">
        <v>4.2208866538269945</v>
      </c>
      <c r="Q16" s="36" t="s">
        <v>106</v>
      </c>
      <c r="R16" s="33">
        <v>4.59037948943467</v>
      </c>
      <c r="S16" s="34" t="s">
        <v>108</v>
      </c>
      <c r="T16" s="35">
        <v>4.901537111869337</v>
      </c>
      <c r="U16" s="36" t="s">
        <v>108</v>
      </c>
      <c r="V16" s="33">
        <v>4.815116628904891</v>
      </c>
      <c r="W16" s="34" t="s">
        <v>105</v>
      </c>
      <c r="X16" s="35">
        <v>5.189145504154736</v>
      </c>
      <c r="Y16" s="36" t="s">
        <v>105</v>
      </c>
      <c r="Z16" s="33">
        <v>5.781007338923652</v>
      </c>
      <c r="AA16" s="34" t="s">
        <v>108</v>
      </c>
      <c r="AB16" s="35">
        <v>6.014183705167063</v>
      </c>
      <c r="AC16" s="34" t="s">
        <v>108</v>
      </c>
    </row>
    <row r="17" spans="8:8" ht="18.0" customHeight="1">
      <c r="A17" s="37" t="s">
        <v>17</v>
      </c>
      <c r="B17" s="38">
        <v>2.1972704204550007</v>
      </c>
      <c r="C17" s="39" t="s">
        <v>103</v>
      </c>
      <c r="D17" s="40">
        <v>2.9706825452419836</v>
      </c>
      <c r="E17" s="41" t="s">
        <v>103</v>
      </c>
      <c r="F17" s="38">
        <v>2.8332412043441875</v>
      </c>
      <c r="G17" s="39" t="s">
        <v>103</v>
      </c>
      <c r="H17" s="40">
        <v>3.3930354955933564</v>
      </c>
      <c r="I17" s="41" t="s">
        <v>103</v>
      </c>
      <c r="J17" s="38">
        <v>3.9177547339649044</v>
      </c>
      <c r="K17" s="39" t="s">
        <v>106</v>
      </c>
      <c r="L17" s="40">
        <v>3.889508775037255</v>
      </c>
      <c r="M17" s="41" t="s">
        <v>106</v>
      </c>
      <c r="N17" s="38">
        <v>3.889508775037255</v>
      </c>
      <c r="O17" s="39" t="s">
        <v>106</v>
      </c>
      <c r="P17" s="40">
        <v>4.020899851586535</v>
      </c>
      <c r="Q17" s="41" t="s">
        <v>106</v>
      </c>
      <c r="R17" s="38">
        <v>4.802646428673939</v>
      </c>
      <c r="S17" s="39" t="s">
        <v>108</v>
      </c>
      <c r="T17" s="40">
        <v>5.095967869174775</v>
      </c>
      <c r="U17" s="41" t="s">
        <v>108</v>
      </c>
      <c r="V17" s="38">
        <v>5.016085247406046</v>
      </c>
      <c r="W17" s="39" t="s">
        <v>105</v>
      </c>
      <c r="X17" s="40">
        <v>5.525548604974768</v>
      </c>
      <c r="Y17" s="41" t="s">
        <v>108</v>
      </c>
      <c r="Z17" s="38">
        <v>5.965972844895209</v>
      </c>
      <c r="AA17" s="39" t="s">
        <v>108</v>
      </c>
      <c r="AB17" s="40">
        <v>6.19697019313391</v>
      </c>
      <c r="AC17" s="39" t="s">
        <v>108</v>
      </c>
    </row>
    <row r="20" spans="8:8">
      <c r="A20" s="42" t="s">
        <v>115</v>
      </c>
    </row>
    <row r="22" spans="8:8">
      <c r="A22" s="25" t="s">
        <v>0</v>
      </c>
      <c r="B22" s="26" t="s">
        <v>114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8:8">
      <c r="A23" s="25"/>
      <c r="B23" s="26" t="s">
        <v>112</v>
      </c>
      <c r="C23" s="26"/>
      <c r="D23" s="26"/>
      <c r="E23" s="26"/>
      <c r="F23" s="26" t="s">
        <v>113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8:8">
      <c r="A24" s="25"/>
      <c r="B24" s="26" t="s">
        <v>92</v>
      </c>
      <c r="C24" s="26"/>
      <c r="D24" s="26" t="s">
        <v>93</v>
      </c>
      <c r="E24" s="26"/>
      <c r="F24" s="26" t="s">
        <v>80</v>
      </c>
      <c r="G24" s="26"/>
      <c r="H24" s="26" t="s">
        <v>81</v>
      </c>
      <c r="I24" s="26"/>
      <c r="J24" s="26" t="s">
        <v>82</v>
      </c>
      <c r="K24" s="26"/>
      <c r="L24" s="26" t="s">
        <v>83</v>
      </c>
      <c r="M24" s="26"/>
      <c r="N24" s="26" t="s">
        <v>84</v>
      </c>
      <c r="O24" s="26"/>
      <c r="P24" s="26" t="s">
        <v>85</v>
      </c>
      <c r="Q24" s="26"/>
      <c r="R24" s="26" t="s">
        <v>86</v>
      </c>
      <c r="S24" s="26"/>
      <c r="T24" s="26" t="s">
        <v>87</v>
      </c>
      <c r="U24" s="26"/>
      <c r="V24" s="26" t="s">
        <v>88</v>
      </c>
      <c r="W24" s="26"/>
      <c r="X24" s="26" t="s">
        <v>89</v>
      </c>
      <c r="Y24" s="26"/>
      <c r="Z24" s="26" t="s">
        <v>90</v>
      </c>
      <c r="AA24" s="26"/>
      <c r="AB24" s="26" t="s">
        <v>91</v>
      </c>
      <c r="AC24" s="26"/>
    </row>
    <row r="25" spans="8:8" ht="18.0" customHeight="1">
      <c r="A25" s="27" t="s">
        <v>6</v>
      </c>
      <c r="B25" s="43">
        <v>0.38461538461538325</v>
      </c>
      <c r="C25" s="29" t="s">
        <v>102</v>
      </c>
      <c r="D25" s="43">
        <v>2.3076923076923066</v>
      </c>
      <c r="E25" s="31" t="s">
        <v>102</v>
      </c>
      <c r="F25" s="44">
        <v>5.835908882783883</v>
      </c>
      <c r="G25" s="29" t="s">
        <v>104</v>
      </c>
      <c r="H25" s="43">
        <v>5.847928113553114</v>
      </c>
      <c r="I25" s="31" t="s">
        <v>102</v>
      </c>
      <c r="J25" s="44">
        <v>6.9897550366300365</v>
      </c>
      <c r="K25" s="29" t="s">
        <v>102</v>
      </c>
      <c r="L25" s="43">
        <v>6.629178113553115</v>
      </c>
      <c r="M25" s="31" t="s">
        <v>102</v>
      </c>
      <c r="N25" s="44">
        <v>6.629178113553115</v>
      </c>
      <c r="O25" s="29" t="s">
        <v>102</v>
      </c>
      <c r="P25" s="43">
        <v>6.268601190476193</v>
      </c>
      <c r="Q25" s="31" t="s">
        <v>102</v>
      </c>
      <c r="R25" s="44">
        <v>7.8322458791208724</v>
      </c>
      <c r="S25" s="29" t="s">
        <v>104</v>
      </c>
      <c r="T25" s="43">
        <v>7.874503968253961</v>
      </c>
      <c r="U25" s="31" t="s">
        <v>104</v>
      </c>
      <c r="V25" s="44">
        <v>9.05257936507936</v>
      </c>
      <c r="W25" s="29" t="s">
        <v>104</v>
      </c>
      <c r="X25" s="43">
        <v>11.502936187916026</v>
      </c>
      <c r="Y25" s="31" t="s">
        <v>102</v>
      </c>
      <c r="Z25" s="44">
        <v>14.671738991295442</v>
      </c>
      <c r="AA25" s="29" t="s">
        <v>102</v>
      </c>
      <c r="AB25" s="43">
        <v>17.456317204301076</v>
      </c>
      <c r="AC25" s="29" t="s">
        <v>102</v>
      </c>
    </row>
    <row r="26" spans="8:8" ht="18.0" customHeight="1">
      <c r="A26" s="32" t="s">
        <v>7</v>
      </c>
      <c r="B26" s="43">
        <v>1.53846153846154</v>
      </c>
      <c r="C26" s="34" t="s">
        <v>104</v>
      </c>
      <c r="D26" s="43">
        <v>1.53846153846154</v>
      </c>
      <c r="E26" s="36" t="s">
        <v>102</v>
      </c>
      <c r="F26" s="45">
        <v>4.658024267399272</v>
      </c>
      <c r="G26" s="34" t="s">
        <v>104</v>
      </c>
      <c r="H26" s="43">
        <v>4.291437728937735</v>
      </c>
      <c r="I26" s="36" t="s">
        <v>102</v>
      </c>
      <c r="J26" s="45">
        <v>6.22052426739927</v>
      </c>
      <c r="K26" s="34" t="s">
        <v>102</v>
      </c>
      <c r="L26" s="43">
        <v>5.853937728937733</v>
      </c>
      <c r="M26" s="36" t="s">
        <v>102</v>
      </c>
      <c r="N26" s="45">
        <v>5.853937728937733</v>
      </c>
      <c r="O26" s="34" t="s">
        <v>102</v>
      </c>
      <c r="P26" s="43">
        <v>6.268601190476193</v>
      </c>
      <c r="Q26" s="36" t="s">
        <v>102</v>
      </c>
      <c r="R26" s="45">
        <v>6.2633547008547</v>
      </c>
      <c r="S26" s="34" t="s">
        <v>102</v>
      </c>
      <c r="T26" s="43">
        <v>6.690228174603172</v>
      </c>
      <c r="U26" s="36" t="s">
        <v>102</v>
      </c>
      <c r="V26" s="45">
        <v>7.471478174603169</v>
      </c>
      <c r="W26" s="34" t="s">
        <v>102</v>
      </c>
      <c r="X26" s="43">
        <v>10.6902841781874</v>
      </c>
      <c r="Y26" s="36" t="s">
        <v>102</v>
      </c>
      <c r="Z26" s="45">
        <v>15.465589797747059</v>
      </c>
      <c r="AA26" s="34" t="s">
        <v>102</v>
      </c>
      <c r="AB26" s="43">
        <v>18.65319380440348</v>
      </c>
      <c r="AC26" s="34" t="s">
        <v>102</v>
      </c>
    </row>
    <row r="27" spans="8:8" ht="18.0" customHeight="1">
      <c r="A27" s="32" t="s">
        <v>8</v>
      </c>
      <c r="B27" s="43">
        <v>0.76923076923077</v>
      </c>
      <c r="C27" s="34" t="s">
        <v>104</v>
      </c>
      <c r="D27" s="43">
        <v>2.3076923076923066</v>
      </c>
      <c r="E27" s="36" t="s">
        <v>102</v>
      </c>
      <c r="F27" s="45">
        <v>3.4735576923076943</v>
      </c>
      <c r="G27" s="34" t="s">
        <v>102</v>
      </c>
      <c r="H27" s="43">
        <v>5.847737332112336</v>
      </c>
      <c r="I27" s="36" t="s">
        <v>102</v>
      </c>
      <c r="J27" s="45">
        <v>6.592929639804641</v>
      </c>
      <c r="K27" s="34" t="s">
        <v>102</v>
      </c>
      <c r="L27" s="43">
        <v>6.2383623321123345</v>
      </c>
      <c r="M27" s="36" t="s">
        <v>102</v>
      </c>
      <c r="N27" s="45">
        <v>6.2383623321123345</v>
      </c>
      <c r="O27" s="34" t="s">
        <v>102</v>
      </c>
      <c r="P27" s="43">
        <v>6.665426587301588</v>
      </c>
      <c r="Q27" s="36" t="s">
        <v>102</v>
      </c>
      <c r="R27" s="45">
        <v>10.163976648351646</v>
      </c>
      <c r="S27" s="34" t="s">
        <v>104</v>
      </c>
      <c r="T27" s="43">
        <v>11.793154761904763</v>
      </c>
      <c r="U27" s="36" t="s">
        <v>103</v>
      </c>
      <c r="V27" s="45">
        <v>13.758680555555554</v>
      </c>
      <c r="W27" s="34" t="s">
        <v>103</v>
      </c>
      <c r="X27" s="43">
        <v>17.815740207373274</v>
      </c>
      <c r="Y27" s="36" t="s">
        <v>103</v>
      </c>
      <c r="Z27" s="45">
        <v>22.94966877880184</v>
      </c>
      <c r="AA27" s="34" t="s">
        <v>103</v>
      </c>
      <c r="AB27" s="43">
        <v>24.94679659498208</v>
      </c>
      <c r="AC27" s="34" t="s">
        <v>103</v>
      </c>
    </row>
    <row r="28" spans="8:8" ht="18.0" customHeight="1">
      <c r="A28" s="32" t="s">
        <v>9</v>
      </c>
      <c r="B28" s="43">
        <v>0.7692307692307665</v>
      </c>
      <c r="C28" s="34" t="s">
        <v>104</v>
      </c>
      <c r="D28" s="43">
        <v>2.69230769230769</v>
      </c>
      <c r="E28" s="36" t="s">
        <v>102</v>
      </c>
      <c r="F28" s="45">
        <v>3.4615384615384635</v>
      </c>
      <c r="G28" s="34" t="s">
        <v>102</v>
      </c>
      <c r="H28" s="43">
        <v>6.226152319902319</v>
      </c>
      <c r="I28" s="36" t="s">
        <v>102</v>
      </c>
      <c r="J28" s="45">
        <v>7.380380036630035</v>
      </c>
      <c r="K28" s="34" t="s">
        <v>104</v>
      </c>
      <c r="L28" s="43">
        <v>7.019803113553113</v>
      </c>
      <c r="M28" s="36" t="s">
        <v>104</v>
      </c>
      <c r="N28" s="45">
        <v>7.019803113553113</v>
      </c>
      <c r="O28" s="34" t="s">
        <v>104</v>
      </c>
      <c r="P28" s="43">
        <v>7.04985119047619</v>
      </c>
      <c r="Q28" s="36" t="s">
        <v>102</v>
      </c>
      <c r="R28" s="45">
        <v>11.37906364468864</v>
      </c>
      <c r="S28" s="34" t="s">
        <v>103</v>
      </c>
      <c r="T28" s="43">
        <v>13.392857142857139</v>
      </c>
      <c r="U28" s="36" t="s">
        <v>106</v>
      </c>
      <c r="V28" s="45">
        <v>15.74900793650794</v>
      </c>
      <c r="W28" s="34" t="s">
        <v>106</v>
      </c>
      <c r="X28" s="43">
        <v>19.43404377880184</v>
      </c>
      <c r="Y28" s="36" t="s">
        <v>106</v>
      </c>
      <c r="Z28" s="45">
        <v>25.40642601126472</v>
      </c>
      <c r="AA28" s="34" t="s">
        <v>106</v>
      </c>
      <c r="AB28" s="43">
        <v>28.978454621095757</v>
      </c>
      <c r="AC28" s="34" t="s">
        <v>106</v>
      </c>
    </row>
    <row r="29" spans="8:8" ht="18.0" customHeight="1">
      <c r="A29" s="32" t="s">
        <v>10</v>
      </c>
      <c r="B29" s="43">
        <v>6.153846153846157</v>
      </c>
      <c r="C29" s="34" t="s">
        <v>103</v>
      </c>
      <c r="D29" s="43">
        <v>8.846153846153847</v>
      </c>
      <c r="E29" s="36" t="s">
        <v>103</v>
      </c>
      <c r="F29" s="45">
        <v>8.56484661172161</v>
      </c>
      <c r="G29" s="34" t="s">
        <v>106</v>
      </c>
      <c r="H29" s="43">
        <v>9.364125457875456</v>
      </c>
      <c r="I29" s="36" t="s">
        <v>103</v>
      </c>
      <c r="J29" s="45">
        <v>15.970028235653231</v>
      </c>
      <c r="K29" s="34" t="s">
        <v>106</v>
      </c>
      <c r="L29" s="43">
        <v>15.657528235653235</v>
      </c>
      <c r="M29" s="36" t="s">
        <v>106</v>
      </c>
      <c r="N29" s="45">
        <v>15.657528235653235</v>
      </c>
      <c r="O29" s="34" t="s">
        <v>106</v>
      </c>
      <c r="P29" s="43">
        <v>16.877480158730155</v>
      </c>
      <c r="Q29" s="36" t="s">
        <v>106</v>
      </c>
      <c r="R29" s="45">
        <v>22.74572649572649</v>
      </c>
      <c r="S29" s="34" t="s">
        <v>108</v>
      </c>
      <c r="T29" s="43">
        <v>23.220486111111107</v>
      </c>
      <c r="U29" s="36" t="s">
        <v>108</v>
      </c>
      <c r="V29" s="45">
        <v>25.992063492063494</v>
      </c>
      <c r="W29" s="34" t="s">
        <v>108</v>
      </c>
      <c r="X29" s="43">
        <v>30.143729198668716</v>
      </c>
      <c r="Y29" s="36" t="s">
        <v>108</v>
      </c>
      <c r="Z29" s="45">
        <v>34.12518401177676</v>
      </c>
      <c r="AA29" s="34" t="s">
        <v>108</v>
      </c>
      <c r="AB29" s="43">
        <v>37.28758640552995</v>
      </c>
      <c r="AC29" s="34" t="s">
        <v>108</v>
      </c>
    </row>
    <row r="30" spans="8:8" ht="18.0" customHeight="1">
      <c r="A30" s="32" t="s">
        <v>11</v>
      </c>
      <c r="B30" s="43">
        <v>3.0769230769230766</v>
      </c>
      <c r="C30" s="34" t="s">
        <v>103</v>
      </c>
      <c r="D30" s="43">
        <v>6.923076923076923</v>
      </c>
      <c r="E30" s="36" t="s">
        <v>103</v>
      </c>
      <c r="F30" s="45">
        <v>9.72489316239316</v>
      </c>
      <c r="G30" s="34" t="s">
        <v>106</v>
      </c>
      <c r="H30" s="43">
        <v>10.92080662393162</v>
      </c>
      <c r="I30" s="36" t="s">
        <v>103</v>
      </c>
      <c r="J30" s="45">
        <v>13.961672008547005</v>
      </c>
      <c r="K30" s="34" t="s">
        <v>103</v>
      </c>
      <c r="L30" s="43">
        <v>13.619123931623928</v>
      </c>
      <c r="M30" s="36" t="s">
        <v>103</v>
      </c>
      <c r="N30" s="45">
        <v>13.619123931623928</v>
      </c>
      <c r="O30" s="34" t="s">
        <v>103</v>
      </c>
      <c r="P30" s="43">
        <v>13.715277777777775</v>
      </c>
      <c r="Q30" s="36" t="s">
        <v>103</v>
      </c>
      <c r="R30" s="45">
        <v>17.941563644688646</v>
      </c>
      <c r="S30" s="34" t="s">
        <v>105</v>
      </c>
      <c r="T30" s="43">
        <v>19.258432539682545</v>
      </c>
      <c r="U30" s="36" t="s">
        <v>105</v>
      </c>
      <c r="V30" s="45">
        <v>20.833333333333332</v>
      </c>
      <c r="W30" s="34" t="s">
        <v>105</v>
      </c>
      <c r="X30" s="43">
        <v>26.16847478238607</v>
      </c>
      <c r="Y30" s="36" t="s">
        <v>105</v>
      </c>
      <c r="Z30" s="45">
        <v>31.705629160266263</v>
      </c>
      <c r="AA30" s="34" t="s">
        <v>105</v>
      </c>
      <c r="AB30" s="43">
        <v>34.47740655401946</v>
      </c>
      <c r="AC30" s="34" t="s">
        <v>105</v>
      </c>
    </row>
    <row r="31" spans="8:8" ht="18.0" customHeight="1">
      <c r="A31" s="32" t="s">
        <v>12</v>
      </c>
      <c r="B31" s="43">
        <v>6.538461538461544</v>
      </c>
      <c r="C31" s="34" t="s">
        <v>103</v>
      </c>
      <c r="D31" s="43">
        <v>10.38461538461538</v>
      </c>
      <c r="E31" s="36" t="s">
        <v>103</v>
      </c>
      <c r="F31" s="45">
        <v>13.63753434065934</v>
      </c>
      <c r="G31" s="34" t="s">
        <v>105</v>
      </c>
      <c r="H31" s="43">
        <v>16.823393620268615</v>
      </c>
      <c r="I31" s="36" t="s">
        <v>105</v>
      </c>
      <c r="J31" s="45">
        <v>21.40291132478632</v>
      </c>
      <c r="K31" s="34" t="s">
        <v>105</v>
      </c>
      <c r="L31" s="43">
        <v>21.102430555555554</v>
      </c>
      <c r="M31" s="36" t="s">
        <v>105</v>
      </c>
      <c r="N31" s="45">
        <v>21.102430555555554</v>
      </c>
      <c r="O31" s="34" t="s">
        <v>105</v>
      </c>
      <c r="P31" s="43">
        <v>22.74925595238095</v>
      </c>
      <c r="Q31" s="36" t="s">
        <v>105</v>
      </c>
      <c r="R31" s="45">
        <v>26.67115003052503</v>
      </c>
      <c r="S31" s="34" t="s">
        <v>107</v>
      </c>
      <c r="T31" s="43">
        <v>28.732638888888896</v>
      </c>
      <c r="U31" s="36" t="s">
        <v>107</v>
      </c>
      <c r="V31" s="45">
        <v>30.30753968253968</v>
      </c>
      <c r="W31" s="34" t="s">
        <v>107</v>
      </c>
      <c r="X31" s="43">
        <v>34.5028081797235</v>
      </c>
      <c r="Y31" s="36" t="s">
        <v>107</v>
      </c>
      <c r="Z31" s="45">
        <v>39.668738799283155</v>
      </c>
      <c r="AA31" s="34" t="s">
        <v>107</v>
      </c>
      <c r="AB31" s="43">
        <v>42.83734158986175</v>
      </c>
      <c r="AC31" s="34" t="s">
        <v>107</v>
      </c>
    </row>
    <row r="32" spans="8:8" ht="18.0" customHeight="1">
      <c r="A32" s="32" t="s">
        <v>13</v>
      </c>
      <c r="B32" s="43">
        <v>5.0</v>
      </c>
      <c r="C32" s="34" t="s">
        <v>103</v>
      </c>
      <c r="D32" s="43">
        <v>7.69230769230769</v>
      </c>
      <c r="E32" s="36" t="s">
        <v>103</v>
      </c>
      <c r="F32" s="45">
        <v>9.7183112026862</v>
      </c>
      <c r="G32" s="34" t="s">
        <v>106</v>
      </c>
      <c r="H32" s="43">
        <v>12.098500457875458</v>
      </c>
      <c r="I32" s="36" t="s">
        <v>106</v>
      </c>
      <c r="J32" s="45">
        <v>22.660637973137977</v>
      </c>
      <c r="K32" s="34" t="s">
        <v>105</v>
      </c>
      <c r="L32" s="43">
        <v>22.342128357753364</v>
      </c>
      <c r="M32" s="36" t="s">
        <v>105</v>
      </c>
      <c r="N32" s="45">
        <v>22.342128357753364</v>
      </c>
      <c r="O32" s="34" t="s">
        <v>105</v>
      </c>
      <c r="P32" s="43">
        <v>25.923859126984127</v>
      </c>
      <c r="Q32" s="36" t="s">
        <v>105</v>
      </c>
      <c r="R32" s="45">
        <v>30.199748168498168</v>
      </c>
      <c r="S32" s="34" t="s">
        <v>107</v>
      </c>
      <c r="T32" s="43">
        <v>31.113591269841272</v>
      </c>
      <c r="U32" s="36" t="s">
        <v>107</v>
      </c>
      <c r="V32" s="45">
        <v>33.47594246031746</v>
      </c>
      <c r="W32" s="34" t="s">
        <v>107</v>
      </c>
      <c r="X32" s="43">
        <v>39.31011584741424</v>
      </c>
      <c r="Y32" s="36" t="s">
        <v>107</v>
      </c>
      <c r="Z32" s="45">
        <v>42.421114951356884</v>
      </c>
      <c r="AA32" s="34" t="s">
        <v>107</v>
      </c>
      <c r="AB32" s="43">
        <v>45.602318548387096</v>
      </c>
      <c r="AC32" s="34" t="s">
        <v>107</v>
      </c>
    </row>
    <row r="33" spans="8:8" ht="18.0" customHeight="1">
      <c r="A33" s="32" t="s">
        <v>14</v>
      </c>
      <c r="B33" s="43">
        <v>5.769230769230774</v>
      </c>
      <c r="C33" s="34" t="s">
        <v>103</v>
      </c>
      <c r="D33" s="43">
        <v>10.38461538461538</v>
      </c>
      <c r="E33" s="36" t="s">
        <v>103</v>
      </c>
      <c r="F33" s="45">
        <v>9.71869276556776</v>
      </c>
      <c r="G33" s="34" t="s">
        <v>106</v>
      </c>
      <c r="H33" s="43">
        <v>9.370135073260068</v>
      </c>
      <c r="I33" s="36" t="s">
        <v>103</v>
      </c>
      <c r="J33" s="45">
        <v>16.31744123931623</v>
      </c>
      <c r="K33" s="34" t="s">
        <v>106</v>
      </c>
      <c r="L33" s="43">
        <v>16.016960470085465</v>
      </c>
      <c r="M33" s="36" t="s">
        <v>106</v>
      </c>
      <c r="N33" s="45">
        <v>16.016960470085465</v>
      </c>
      <c r="O33" s="34" t="s">
        <v>106</v>
      </c>
      <c r="P33" s="43">
        <v>16.455853174603174</v>
      </c>
      <c r="Q33" s="36" t="s">
        <v>106</v>
      </c>
      <c r="R33" s="45">
        <v>20.022989163614167</v>
      </c>
      <c r="S33" s="34" t="s">
        <v>108</v>
      </c>
      <c r="T33" s="43">
        <v>21.6703869047619</v>
      </c>
      <c r="U33" s="36" t="s">
        <v>105</v>
      </c>
      <c r="V33" s="45">
        <v>21.670386904761898</v>
      </c>
      <c r="W33" s="34" t="s">
        <v>105</v>
      </c>
      <c r="X33" s="43">
        <v>23.403297811059907</v>
      </c>
      <c r="Y33" s="36" t="s">
        <v>106</v>
      </c>
      <c r="Z33" s="45">
        <v>30.57895705325141</v>
      </c>
      <c r="AA33" s="34" t="s">
        <v>105</v>
      </c>
      <c r="AB33" s="43">
        <v>32.95390905017921</v>
      </c>
      <c r="AC33" s="34" t="s">
        <v>105</v>
      </c>
    </row>
    <row r="34" spans="8:8" ht="18.0" customHeight="1">
      <c r="A34" s="32" t="s">
        <v>15</v>
      </c>
      <c r="B34" s="43">
        <v>5.7692307692307665</v>
      </c>
      <c r="C34" s="34" t="s">
        <v>103</v>
      </c>
      <c r="D34" s="43">
        <v>9.23076923076923</v>
      </c>
      <c r="E34" s="36" t="s">
        <v>103</v>
      </c>
      <c r="F34" s="45">
        <v>11.287393162393158</v>
      </c>
      <c r="G34" s="34" t="s">
        <v>106</v>
      </c>
      <c r="H34" s="43">
        <v>11.317441239316235</v>
      </c>
      <c r="I34" s="36" t="s">
        <v>106</v>
      </c>
      <c r="J34" s="45">
        <v>16.329460470085465</v>
      </c>
      <c r="K34" s="34" t="s">
        <v>106</v>
      </c>
      <c r="L34" s="43">
        <v>15.974893162393158</v>
      </c>
      <c r="M34" s="36" t="s">
        <v>106</v>
      </c>
      <c r="N34" s="45">
        <v>15.974893162393158</v>
      </c>
      <c r="O34" s="34" t="s">
        <v>106</v>
      </c>
      <c r="P34" s="43">
        <v>16.44965277777778</v>
      </c>
      <c r="Q34" s="36" t="s">
        <v>106</v>
      </c>
      <c r="R34" s="45">
        <v>17.62438949938949</v>
      </c>
      <c r="S34" s="34" t="s">
        <v>105</v>
      </c>
      <c r="T34" s="43">
        <v>20.076884920634924</v>
      </c>
      <c r="U34" s="36" t="s">
        <v>105</v>
      </c>
      <c r="V34" s="45">
        <v>17.714533730158728</v>
      </c>
      <c r="W34" s="34" t="s">
        <v>106</v>
      </c>
      <c r="X34" s="43">
        <v>22.602246543778804</v>
      </c>
      <c r="Y34" s="36" t="s">
        <v>106</v>
      </c>
      <c r="Z34" s="45">
        <v>25.815852214541728</v>
      </c>
      <c r="AA34" s="34" t="s">
        <v>106</v>
      </c>
      <c r="AB34" s="43">
        <v>28.984655017921146</v>
      </c>
      <c r="AC34" s="34" t="s">
        <v>106</v>
      </c>
    </row>
    <row r="35" spans="8:8" ht="18.0" customHeight="1">
      <c r="A35" s="32" t="s">
        <v>16</v>
      </c>
      <c r="B35" s="43">
        <v>7.69230769230769</v>
      </c>
      <c r="C35" s="34" t="s">
        <v>103</v>
      </c>
      <c r="D35" s="43">
        <v>12.307692307692307</v>
      </c>
      <c r="E35" s="36" t="s">
        <v>103</v>
      </c>
      <c r="F35" s="45">
        <v>12.404609279609275</v>
      </c>
      <c r="G35" s="34" t="s">
        <v>106</v>
      </c>
      <c r="H35" s="43">
        <v>12.056051587301583</v>
      </c>
      <c r="I35" s="36" t="s">
        <v>106</v>
      </c>
      <c r="J35" s="45">
        <v>17.477297008547</v>
      </c>
      <c r="K35" s="34" t="s">
        <v>106</v>
      </c>
      <c r="L35" s="43">
        <v>17.170806623931618</v>
      </c>
      <c r="M35" s="36" t="s">
        <v>106</v>
      </c>
      <c r="N35" s="45">
        <v>17.170806623931618</v>
      </c>
      <c r="O35" s="34" t="s">
        <v>106</v>
      </c>
      <c r="P35" s="43">
        <v>17.62152777777777</v>
      </c>
      <c r="Q35" s="36" t="s">
        <v>106</v>
      </c>
      <c r="R35" s="45">
        <v>20.761790293040285</v>
      </c>
      <c r="S35" s="34" t="s">
        <v>108</v>
      </c>
      <c r="T35" s="43">
        <v>23.617311507936503</v>
      </c>
      <c r="U35" s="36" t="s">
        <v>108</v>
      </c>
      <c r="V35" s="45">
        <v>22.829861111111107</v>
      </c>
      <c r="W35" s="34" t="s">
        <v>105</v>
      </c>
      <c r="X35" s="43">
        <v>26.56510016641065</v>
      </c>
      <c r="Y35" s="36" t="s">
        <v>105</v>
      </c>
      <c r="Z35" s="45">
        <v>32.94710861495136</v>
      </c>
      <c r="AA35" s="34" t="s">
        <v>108</v>
      </c>
      <c r="AB35" s="43">
        <v>35.73788722478239</v>
      </c>
      <c r="AC35" s="34" t="s">
        <v>108</v>
      </c>
    </row>
    <row r="36" spans="8:8" ht="18.0" customHeight="1">
      <c r="A36" s="37" t="s">
        <v>17</v>
      </c>
      <c r="B36" s="46">
        <v>5.0</v>
      </c>
      <c r="C36" s="39" t="s">
        <v>103</v>
      </c>
      <c r="D36" s="47">
        <v>8.461538461538463</v>
      </c>
      <c r="E36" s="41" t="s">
        <v>103</v>
      </c>
      <c r="F36" s="46">
        <v>7.752976190476192</v>
      </c>
      <c r="G36" s="39" t="s">
        <v>103</v>
      </c>
      <c r="H36" s="47">
        <v>11.31105006105006</v>
      </c>
      <c r="I36" s="41" t="s">
        <v>103</v>
      </c>
      <c r="J36" s="46">
        <v>15.536763583638582</v>
      </c>
      <c r="K36" s="39" t="s">
        <v>106</v>
      </c>
      <c r="L36" s="47">
        <v>15.248302045177045</v>
      </c>
      <c r="M36" s="41" t="s">
        <v>106</v>
      </c>
      <c r="N36" s="46">
        <v>15.248302045177045</v>
      </c>
      <c r="O36" s="39" t="s">
        <v>106</v>
      </c>
      <c r="P36" s="47">
        <v>16.07762896825397</v>
      </c>
      <c r="Q36" s="41" t="s">
        <v>106</v>
      </c>
      <c r="R36" s="46">
        <v>22.721115689865684</v>
      </c>
      <c r="S36" s="39" t="s">
        <v>108</v>
      </c>
      <c r="T36" s="47">
        <v>25.5766369047619</v>
      </c>
      <c r="U36" s="41" t="s">
        <v>108</v>
      </c>
      <c r="V36" s="46">
        <v>24.795386904761898</v>
      </c>
      <c r="W36" s="39" t="s">
        <v>105</v>
      </c>
      <c r="X36" s="47">
        <v>30.137728814644134</v>
      </c>
      <c r="Y36" s="41" t="s">
        <v>108</v>
      </c>
      <c r="Z36" s="46">
        <v>35.27165738607271</v>
      </c>
      <c r="AA36" s="39" t="s">
        <v>108</v>
      </c>
      <c r="AB36" s="47">
        <v>38.043434779825915</v>
      </c>
      <c r="AC36" s="39" t="s">
        <v>108</v>
      </c>
    </row>
  </sheetData>
  <mergeCells count="36">
    <mergeCell ref="AB24:AC24"/>
    <mergeCell ref="N24:O24"/>
    <mergeCell ref="P24:Q24"/>
    <mergeCell ref="T24:U24"/>
    <mergeCell ref="B22:AC22"/>
    <mergeCell ref="B3:AC3"/>
    <mergeCell ref="J24:K24"/>
    <mergeCell ref="B4:E4"/>
    <mergeCell ref="A22:A24"/>
    <mergeCell ref="N5:O5"/>
    <mergeCell ref="P5:Q5"/>
    <mergeCell ref="R5:S5"/>
    <mergeCell ref="T5:U5"/>
    <mergeCell ref="AB5:AC5"/>
    <mergeCell ref="L24:M24"/>
    <mergeCell ref="X24:Y24"/>
    <mergeCell ref="V24:W24"/>
    <mergeCell ref="V5:W5"/>
    <mergeCell ref="X5:Y5"/>
    <mergeCell ref="F4:AC4"/>
    <mergeCell ref="R24:S24"/>
    <mergeCell ref="A3:A5"/>
    <mergeCell ref="F24:G24"/>
    <mergeCell ref="B23:E23"/>
    <mergeCell ref="B24:C24"/>
    <mergeCell ref="D24:E24"/>
    <mergeCell ref="D5:E5"/>
    <mergeCell ref="F5:G5"/>
    <mergeCell ref="F23:AC23"/>
    <mergeCell ref="Z5:AA5"/>
    <mergeCell ref="Z24:AA24"/>
    <mergeCell ref="H24:I24"/>
    <mergeCell ref="B5:C5"/>
    <mergeCell ref="H5:I5"/>
    <mergeCell ref="J5:K5"/>
    <mergeCell ref="L5:M5"/>
  </mergeCells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X250"/>
  <sheetViews>
    <sheetView workbookViewId="0">
      <selection activeCell="C2" sqref="C2"/>
    </sheetView>
  </sheetViews>
  <sheetFormatPr defaultRowHeight="15.0" defaultColWidth="10"/>
  <cols>
    <col min="2" max="2" customWidth="1" width="6.7109375" style="0"/>
    <col min="3" max="3" customWidth="1" width="8.5703125" style="0"/>
    <col min="4" max="4" customWidth="1" width="8.425781" style="0"/>
    <col min="6" max="6" customWidth="1" width="5.5703125" style="0"/>
    <col min="7" max="7" customWidth="1" width="18.425781" style="0"/>
    <col min="8" max="8" customWidth="1" width="8.5703125" style="0"/>
    <col min="9" max="9" customWidth="1" width="7.0" style="0"/>
    <col min="10" max="10" customWidth="1" width="8.285156" style="0"/>
    <col min="11" max="11" customWidth="1" width="7.8554688" style="0"/>
    <col min="13" max="13" customWidth="1" width="7.2851562" style="0"/>
    <col min="14" max="14" customWidth="1" width="5.140625" style="0"/>
    <col min="15" max="15" customWidth="1" width="8.285156" style="0"/>
    <col min="16" max="16" customWidth="1" width="8.0" style="0"/>
    <col min="17" max="17" customWidth="1" width="7.0" style="0"/>
    <col min="18" max="18" customWidth="1" width="7.5703125" style="0"/>
    <col min="19" max="19" customWidth="1" width="5.8554688" style="0"/>
    <col min="20" max="20" customWidth="1" width="4.8554688" style="0"/>
    <col min="23" max="23" customWidth="1" width="7.2851562" style="0"/>
    <col min="257" max="16384" width="9" style="0" hidden="0"/>
  </cols>
  <sheetData>
    <row r="1" spans="8:8">
      <c r="A1" t="s">
        <v>50</v>
      </c>
    </row>
    <row r="2" spans="8:8">
      <c r="A2" t="s">
        <v>92</v>
      </c>
    </row>
    <row r="3" spans="8:8" ht="15.75">
      <c r="A3" t="s">
        <v>51</v>
      </c>
      <c r="G3" t="s">
        <v>69</v>
      </c>
    </row>
    <row r="4" spans="8:8">
      <c r="A4" s="48" t="s">
        <v>52</v>
      </c>
      <c r="B4" s="48" t="s">
        <v>53</v>
      </c>
      <c r="C4" s="48" t="s">
        <v>54</v>
      </c>
      <c r="D4" s="48" t="s">
        <v>55</v>
      </c>
      <c r="E4" s="48" t="s">
        <v>56</v>
      </c>
      <c r="G4" s="48" t="s">
        <v>70</v>
      </c>
      <c r="H4" s="48" t="s">
        <v>71</v>
      </c>
      <c r="I4" s="48" t="s">
        <v>72</v>
      </c>
      <c r="J4" s="48" t="s">
        <v>73</v>
      </c>
      <c r="K4" s="48" t="s">
        <v>74</v>
      </c>
      <c r="L4" s="48" t="s">
        <v>75</v>
      </c>
      <c r="M4" s="48" t="s">
        <v>76</v>
      </c>
      <c r="O4" s="48" t="s">
        <v>52</v>
      </c>
      <c r="P4" s="48" t="s">
        <v>55</v>
      </c>
      <c r="Q4" s="49" t="s">
        <v>101</v>
      </c>
      <c r="S4" s="50" t="s">
        <v>109</v>
      </c>
      <c r="T4" s="50" t="s">
        <v>110</v>
      </c>
      <c r="U4" s="48" t="s">
        <v>52</v>
      </c>
      <c r="V4" s="48" t="s">
        <v>55</v>
      </c>
      <c r="W4" s="49" t="s">
        <v>101</v>
      </c>
    </row>
    <row r="5" spans="8:8">
      <c r="A5" s="51" t="s">
        <v>57</v>
      </c>
      <c r="B5" s="51">
        <v>4.0</v>
      </c>
      <c r="C5" s="52">
        <v>3.549067358426609</v>
      </c>
      <c r="D5" s="52">
        <v>0.8872668396066522</v>
      </c>
      <c r="E5" s="52">
        <v>0.1298305865997421</v>
      </c>
      <c r="G5" s="51" t="s">
        <v>77</v>
      </c>
      <c r="H5" s="52">
        <v>22.066594111195194</v>
      </c>
      <c r="I5" s="51">
        <v>11.0</v>
      </c>
      <c r="J5" s="52">
        <v>2.006054010108654</v>
      </c>
      <c r="K5" s="52">
        <v>4.898292780049362</v>
      </c>
      <c r="L5" s="51">
        <v>1.3264311183953484E-4</v>
      </c>
      <c r="M5" s="52">
        <v>2.06660847823752</v>
      </c>
      <c r="O5" s="51" t="s">
        <v>57</v>
      </c>
      <c r="P5" s="52">
        <v>0.8872668396066522</v>
      </c>
      <c r="Q5" t="s">
        <v>102</v>
      </c>
      <c r="R5" s="53">
        <f>H16+P5</f>
        <v>1.805011831634368</v>
      </c>
      <c r="T5">
        <v>1.0</v>
      </c>
      <c r="U5" s="51" t="s">
        <v>57</v>
      </c>
      <c r="V5" s="52">
        <v>0.8872668396066522</v>
      </c>
      <c r="W5" t="s">
        <v>102</v>
      </c>
    </row>
    <row r="6" spans="8:8">
      <c r="A6" s="51" t="s">
        <v>58</v>
      </c>
      <c r="B6" s="51">
        <v>4.0</v>
      </c>
      <c r="C6" s="52">
        <v>4.7008253646530616</v>
      </c>
      <c r="D6" s="52">
        <v>1.1752063411632654</v>
      </c>
      <c r="E6" s="52">
        <v>0.8764687922015882</v>
      </c>
      <c r="G6" s="51" t="s">
        <v>78</v>
      </c>
      <c r="H6" s="52">
        <v>14.743492805912632</v>
      </c>
      <c r="I6" s="51">
        <v>36.0</v>
      </c>
      <c r="J6" s="52">
        <v>0.4095414668309065</v>
      </c>
      <c r="K6" s="51"/>
      <c r="L6" s="51"/>
      <c r="M6" s="51"/>
      <c r="O6" s="51" t="s">
        <v>59</v>
      </c>
      <c r="P6" s="52">
        <v>1.0031489648569973</v>
      </c>
      <c r="Q6" t="s">
        <v>104</v>
      </c>
      <c r="R6" s="53">
        <f>H16+P6</f>
        <v>1.9208939568847159</v>
      </c>
      <c r="T6">
        <v>2.0</v>
      </c>
      <c r="U6" s="51" t="s">
        <v>58</v>
      </c>
      <c r="V6" s="52">
        <v>1.1752063411632654</v>
      </c>
      <c r="W6" t="s">
        <v>104</v>
      </c>
    </row>
    <row r="7" spans="8:8">
      <c r="A7" s="51" t="s">
        <v>59</v>
      </c>
      <c r="B7" s="51">
        <v>4.0</v>
      </c>
      <c r="C7" s="52">
        <v>4.012595859427989</v>
      </c>
      <c r="D7" s="52">
        <v>1.0031489648569973</v>
      </c>
      <c r="E7" s="52">
        <v>0.3505638980494729</v>
      </c>
      <c r="G7" s="51"/>
      <c r="H7" s="52"/>
      <c r="I7" s="51"/>
      <c r="J7" s="51"/>
      <c r="K7" s="51"/>
      <c r="L7" s="51"/>
      <c r="M7" s="51"/>
      <c r="O7" s="51" t="s">
        <v>60</v>
      </c>
      <c r="P7" s="52">
        <v>1.067426898026757</v>
      </c>
      <c r="Q7" t="s">
        <v>104</v>
      </c>
      <c r="R7" s="53">
        <f>H16+P7</f>
        <v>1.9851718900544761</v>
      </c>
      <c r="T7">
        <v>3.0</v>
      </c>
      <c r="U7" s="51" t="s">
        <v>59</v>
      </c>
      <c r="V7" s="52">
        <v>1.0031489648569973</v>
      </c>
      <c r="W7" t="s">
        <v>104</v>
      </c>
    </row>
    <row r="8" spans="8:8" ht="15.75">
      <c r="A8" s="51" t="s">
        <v>60</v>
      </c>
      <c r="B8" s="51">
        <v>4.0</v>
      </c>
      <c r="C8" s="52">
        <v>4.269707592107028</v>
      </c>
      <c r="D8" s="52">
        <v>1.067426898026757</v>
      </c>
      <c r="E8" s="52">
        <v>0.173107448799656</v>
      </c>
      <c r="G8" s="54" t="s">
        <v>79</v>
      </c>
      <c r="H8" s="55">
        <v>36.810086917107824</v>
      </c>
      <c r="I8" s="54">
        <v>47.0</v>
      </c>
      <c r="J8" s="54"/>
      <c r="K8" s="54"/>
      <c r="L8" s="54"/>
      <c r="M8" s="54"/>
      <c r="O8" s="51" t="s">
        <v>58</v>
      </c>
      <c r="P8" s="52">
        <v>1.1752063411632654</v>
      </c>
      <c r="Q8" t="s">
        <v>104</v>
      </c>
      <c r="R8" s="53">
        <f>H16+P8</f>
        <v>2.092951333190986</v>
      </c>
      <c r="T8">
        <v>4.0</v>
      </c>
      <c r="U8" s="51" t="s">
        <v>60</v>
      </c>
      <c r="V8" s="52">
        <v>1.067426898026757</v>
      </c>
      <c r="W8" t="s">
        <v>104</v>
      </c>
    </row>
    <row r="9" spans="8:8">
      <c r="A9" s="51" t="s">
        <v>61</v>
      </c>
      <c r="B9" s="51">
        <v>4.0</v>
      </c>
      <c r="C9" s="52">
        <v>10.282952408821949</v>
      </c>
      <c r="D9" s="52">
        <v>2.570738102205487</v>
      </c>
      <c r="E9" s="52">
        <v>0.060202351620117896</v>
      </c>
      <c r="O9" s="51" t="s">
        <v>62</v>
      </c>
      <c r="P9" s="52">
        <v>1.8680049127274208</v>
      </c>
      <c r="Q9" t="s">
        <v>103</v>
      </c>
      <c r="R9" s="53">
        <f>H16+P9</f>
        <v>2.785749904755136</v>
      </c>
      <c r="T9">
        <v>5.0</v>
      </c>
      <c r="U9" s="51" t="s">
        <v>61</v>
      </c>
      <c r="V9" s="52">
        <v>2.570738102205487</v>
      </c>
      <c r="W9" t="s">
        <v>103</v>
      </c>
    </row>
    <row r="10" spans="8:8">
      <c r="A10" s="51" t="s">
        <v>62</v>
      </c>
      <c r="B10" s="51">
        <v>4.0</v>
      </c>
      <c r="C10" s="52">
        <v>7.472019650909683</v>
      </c>
      <c r="D10" s="52">
        <v>1.8680049127274208</v>
      </c>
      <c r="E10" s="52">
        <v>0.11664096393239731</v>
      </c>
      <c r="G10" s="56" t="s">
        <v>94</v>
      </c>
      <c r="H10" s="57"/>
      <c r="O10" s="51" t="s">
        <v>68</v>
      </c>
      <c r="P10" s="52">
        <v>2.1972704204550007</v>
      </c>
      <c r="Q10" t="s">
        <v>103</v>
      </c>
      <c r="T10">
        <v>6.0</v>
      </c>
      <c r="U10" s="51" t="s">
        <v>62</v>
      </c>
      <c r="V10" s="52">
        <v>1.8680049127274208</v>
      </c>
      <c r="W10" t="s">
        <v>103</v>
      </c>
    </row>
    <row r="11" spans="8:8" ht="18.0">
      <c r="A11" s="51" t="s">
        <v>63</v>
      </c>
      <c r="B11" s="51">
        <v>4.0</v>
      </c>
      <c r="C11" s="52">
        <v>10.600735825609345</v>
      </c>
      <c r="D11" s="52">
        <v>2.650183956402336</v>
      </c>
      <c r="E11" s="52">
        <v>0.019982047585608106</v>
      </c>
      <c r="G11" s="58" t="s">
        <v>100</v>
      </c>
      <c r="H11" s="59">
        <f>J6</f>
        <v>0.4095414668309065</v>
      </c>
      <c r="O11" s="51" t="s">
        <v>64</v>
      </c>
      <c r="P11" s="52">
        <v>2.3192348717023696</v>
      </c>
      <c r="Q11" t="s">
        <v>103</v>
      </c>
      <c r="T11">
        <v>7.0</v>
      </c>
      <c r="U11" s="51" t="s">
        <v>63</v>
      </c>
      <c r="V11" s="52">
        <v>2.650183956402336</v>
      </c>
      <c r="W11" t="s">
        <v>103</v>
      </c>
    </row>
    <row r="12" spans="8:8">
      <c r="A12" s="51" t="s">
        <v>64</v>
      </c>
      <c r="B12" s="51">
        <v>4.0</v>
      </c>
      <c r="C12" s="52">
        <v>9.276939486809479</v>
      </c>
      <c r="D12" s="52">
        <v>2.3192348717023696</v>
      </c>
      <c r="E12" s="52">
        <v>0.16153281317292448</v>
      </c>
      <c r="G12" s="60" t="s">
        <v>95</v>
      </c>
      <c r="H12" s="61">
        <f>TINV(H13,H14)</f>
        <v>2.0280940009804507</v>
      </c>
      <c r="O12" s="51" t="s">
        <v>66</v>
      </c>
      <c r="P12" s="52">
        <v>2.389464678529337</v>
      </c>
      <c r="Q12" t="s">
        <v>103</v>
      </c>
      <c r="T12">
        <v>8.0</v>
      </c>
      <c r="U12" s="51" t="s">
        <v>64</v>
      </c>
      <c r="V12" s="52">
        <v>2.3192348717023696</v>
      </c>
      <c r="W12" t="s">
        <v>103</v>
      </c>
    </row>
    <row r="13" spans="8:8">
      <c r="A13" s="51" t="s">
        <v>65</v>
      </c>
      <c r="B13" s="51">
        <v>4.0</v>
      </c>
      <c r="C13" s="52">
        <v>9.91250632038427</v>
      </c>
      <c r="D13" s="52">
        <v>2.4781265800960677</v>
      </c>
      <c r="E13" s="52">
        <v>0.17082589633618875</v>
      </c>
      <c r="G13" s="62" t="s">
        <v>96</v>
      </c>
      <c r="H13" s="9">
        <v>0.05</v>
      </c>
      <c r="O13" s="51" t="s">
        <v>65</v>
      </c>
      <c r="P13" s="52">
        <v>2.4781265800960677</v>
      </c>
      <c r="Q13" t="s">
        <v>103</v>
      </c>
      <c r="T13">
        <v>9.0</v>
      </c>
      <c r="U13" s="51" t="s">
        <v>65</v>
      </c>
      <c r="V13" s="52">
        <v>2.4781265800960677</v>
      </c>
      <c r="W13" t="s">
        <v>103</v>
      </c>
    </row>
    <row r="14" spans="8:8">
      <c r="A14" s="51" t="s">
        <v>66</v>
      </c>
      <c r="B14" s="51">
        <v>4.0</v>
      </c>
      <c r="C14" s="52">
        <v>9.557858714117348</v>
      </c>
      <c r="D14" s="52">
        <v>2.389464678529337</v>
      </c>
      <c r="E14" s="52">
        <v>0.746252425721945</v>
      </c>
      <c r="G14" s="63" t="s">
        <v>97</v>
      </c>
      <c r="H14" s="9">
        <f>I6</f>
        <v>36.0</v>
      </c>
      <c r="O14" s="51" t="s">
        <v>61</v>
      </c>
      <c r="P14" s="52">
        <v>2.570738102205487</v>
      </c>
      <c r="Q14" t="s">
        <v>103</v>
      </c>
      <c r="T14">
        <v>10.0</v>
      </c>
      <c r="U14" s="51" t="s">
        <v>66</v>
      </c>
      <c r="V14" s="52">
        <v>2.389464678529337</v>
      </c>
      <c r="W14" t="s">
        <v>103</v>
      </c>
    </row>
    <row r="15" spans="8:8">
      <c r="A15" s="51" t="s">
        <v>67</v>
      </c>
      <c r="B15" s="51">
        <v>4.0</v>
      </c>
      <c r="C15" s="52">
        <v>10.794437536611357</v>
      </c>
      <c r="D15" s="52">
        <v>2.698609384152839</v>
      </c>
      <c r="E15" s="52">
        <v>1.2130867787598991</v>
      </c>
      <c r="G15" s="64" t="s">
        <v>98</v>
      </c>
      <c r="H15" s="9">
        <v>4.0</v>
      </c>
      <c r="O15" s="51" t="s">
        <v>63</v>
      </c>
      <c r="P15" s="52">
        <v>2.650183956402336</v>
      </c>
      <c r="Q15" t="s">
        <v>103</v>
      </c>
      <c r="T15">
        <v>11.0</v>
      </c>
      <c r="U15" s="51" t="s">
        <v>67</v>
      </c>
      <c r="V15" s="52">
        <v>2.698609384152839</v>
      </c>
      <c r="W15" t="s">
        <v>103</v>
      </c>
    </row>
    <row r="16" spans="8:8" ht="15.75">
      <c r="A16" s="54" t="s">
        <v>68</v>
      </c>
      <c r="B16" s="54">
        <v>4.0</v>
      </c>
      <c r="C16" s="55">
        <v>8.789081681820003</v>
      </c>
      <c r="D16" s="55">
        <v>2.1972704204550007</v>
      </c>
      <c r="E16" s="55">
        <v>0.8960035991913399</v>
      </c>
      <c r="G16" s="65" t="s">
        <v>99</v>
      </c>
      <c r="H16" s="66">
        <f>H12*SQRT(2*H11/H15)</f>
        <v>0.9177449920277155</v>
      </c>
      <c r="O16" s="54" t="s">
        <v>67</v>
      </c>
      <c r="P16" s="55">
        <v>2.698609384152839</v>
      </c>
      <c r="Q16" t="s">
        <v>103</v>
      </c>
      <c r="T16">
        <v>12.0</v>
      </c>
      <c r="U16" s="54" t="s">
        <v>68</v>
      </c>
      <c r="V16" s="55">
        <v>2.1972704204550007</v>
      </c>
      <c r="W16" t="s">
        <v>103</v>
      </c>
    </row>
    <row r="19" spans="8:8">
      <c r="A19" t="s">
        <v>50</v>
      </c>
    </row>
    <row r="20" spans="8:8">
      <c r="A20" t="s">
        <v>93</v>
      </c>
    </row>
    <row r="21" spans="8:8" ht="15.75">
      <c r="A21" t="s">
        <v>51</v>
      </c>
      <c r="G21" t="s">
        <v>69</v>
      </c>
    </row>
    <row r="22" spans="8:8">
      <c r="A22" s="48" t="s">
        <v>52</v>
      </c>
      <c r="B22" s="48" t="s">
        <v>53</v>
      </c>
      <c r="C22" s="48" t="s">
        <v>54</v>
      </c>
      <c r="D22" s="48" t="s">
        <v>55</v>
      </c>
      <c r="E22" s="48" t="s">
        <v>56</v>
      </c>
      <c r="G22" s="48" t="s">
        <v>70</v>
      </c>
      <c r="H22" s="48" t="s">
        <v>71</v>
      </c>
      <c r="I22" s="48" t="s">
        <v>72</v>
      </c>
      <c r="J22" s="48" t="s">
        <v>73</v>
      </c>
      <c r="K22" s="48" t="s">
        <v>74</v>
      </c>
      <c r="L22" s="48" t="s">
        <v>75</v>
      </c>
      <c r="M22" s="48" t="s">
        <v>76</v>
      </c>
      <c r="O22" s="48" t="s">
        <v>52</v>
      </c>
      <c r="P22" s="48" t="s">
        <v>55</v>
      </c>
      <c r="Q22" s="49" t="s">
        <v>101</v>
      </c>
      <c r="T22" s="49" t="s">
        <v>110</v>
      </c>
      <c r="U22" s="48" t="s">
        <v>52</v>
      </c>
      <c r="V22" s="48" t="s">
        <v>55</v>
      </c>
      <c r="W22" s="49" t="s">
        <v>101</v>
      </c>
    </row>
    <row r="23" spans="8:8">
      <c r="A23" s="51" t="s">
        <v>57</v>
      </c>
      <c r="B23" s="51">
        <v>4.0</v>
      </c>
      <c r="C23" s="52">
        <v>6.1421058320138995</v>
      </c>
      <c r="D23" s="52">
        <v>1.5355264580034749</v>
      </c>
      <c r="E23" s="52">
        <v>0.5998010726181455</v>
      </c>
      <c r="G23" s="51" t="s">
        <v>77</v>
      </c>
      <c r="H23" s="52">
        <v>31.10376501112699</v>
      </c>
      <c r="I23" s="51">
        <v>11.0</v>
      </c>
      <c r="J23" s="52">
        <v>2.8276150010115444</v>
      </c>
      <c r="K23" s="52">
        <v>6.526209203968425</v>
      </c>
      <c r="L23" s="51">
        <v>7.76092297018763E-6</v>
      </c>
      <c r="M23" s="51">
        <v>2.06660847823752</v>
      </c>
      <c r="O23" s="51" t="s">
        <v>58</v>
      </c>
      <c r="P23" s="52">
        <v>1.1752063411632654</v>
      </c>
      <c r="Q23" t="s">
        <v>102</v>
      </c>
      <c r="R23" s="53">
        <f>H34+P23</f>
        <v>2.119164458424103</v>
      </c>
      <c r="T23">
        <v>1.0</v>
      </c>
      <c r="U23" s="51" t="s">
        <v>57</v>
      </c>
      <c r="V23" s="52">
        <v>1.5355264580034749</v>
      </c>
      <c r="W23" t="s">
        <v>102</v>
      </c>
    </row>
    <row r="24" spans="8:8">
      <c r="A24" s="51" t="s">
        <v>58</v>
      </c>
      <c r="B24" s="51">
        <v>4.0</v>
      </c>
      <c r="C24" s="52">
        <v>4.7008253646530616</v>
      </c>
      <c r="D24" s="52">
        <v>1.1752063411632654</v>
      </c>
      <c r="E24" s="52">
        <v>0.8764687922015882</v>
      </c>
      <c r="G24" s="51" t="s">
        <v>78</v>
      </c>
      <c r="H24" s="52">
        <v>15.597743936022939</v>
      </c>
      <c r="I24" s="51">
        <v>36.0</v>
      </c>
      <c r="J24" s="52">
        <v>0.4332706648895261</v>
      </c>
      <c r="K24" s="51"/>
      <c r="L24" s="51"/>
      <c r="M24" s="51"/>
      <c r="O24" s="51" t="s">
        <v>59</v>
      </c>
      <c r="P24" s="52">
        <v>1.426045334892287</v>
      </c>
      <c r="Q24" t="s">
        <v>102</v>
      </c>
      <c r="R24" s="53">
        <f>H34+P24</f>
        <v>2.370003452153123</v>
      </c>
      <c r="T24">
        <v>2.0</v>
      </c>
      <c r="U24" s="51" t="s">
        <v>58</v>
      </c>
      <c r="V24" s="52">
        <v>1.1752063411632654</v>
      </c>
      <c r="W24" t="s">
        <v>102</v>
      </c>
    </row>
    <row r="25" spans="8:8">
      <c r="A25" s="51" t="s">
        <v>59</v>
      </c>
      <c r="B25" s="51">
        <v>4.0</v>
      </c>
      <c r="C25" s="52">
        <v>5.704181339569148</v>
      </c>
      <c r="D25" s="52">
        <v>1.426045334892287</v>
      </c>
      <c r="E25" s="52">
        <v>1.0321160140323353</v>
      </c>
      <c r="G25" s="51"/>
      <c r="H25" s="52"/>
      <c r="I25" s="51"/>
      <c r="J25" s="51"/>
      <c r="K25" s="51"/>
      <c r="L25" s="51"/>
      <c r="M25" s="51"/>
      <c r="O25" s="51" t="s">
        <v>57</v>
      </c>
      <c r="P25" s="52">
        <v>1.5355264580034749</v>
      </c>
      <c r="Q25" t="s">
        <v>102</v>
      </c>
      <c r="R25" s="53">
        <f>H34+P25</f>
        <v>2.479484575264303</v>
      </c>
      <c r="T25">
        <v>3.0</v>
      </c>
      <c r="U25" s="51" t="s">
        <v>59</v>
      </c>
      <c r="V25" s="52">
        <v>1.426045334892287</v>
      </c>
      <c r="W25" t="s">
        <v>102</v>
      </c>
    </row>
    <row r="26" spans="8:8" ht="15.75">
      <c r="A26" s="51" t="s">
        <v>60</v>
      </c>
      <c r="B26" s="51">
        <v>4.0</v>
      </c>
      <c r="C26" s="52">
        <v>6.658297004665561</v>
      </c>
      <c r="D26" s="52">
        <v>1.6645742511663904</v>
      </c>
      <c r="E26" s="52">
        <v>0.562000339548721</v>
      </c>
      <c r="G26" s="54" t="s">
        <v>79</v>
      </c>
      <c r="H26" s="55">
        <v>46.701508947149925</v>
      </c>
      <c r="I26" s="54">
        <v>47.0</v>
      </c>
      <c r="J26" s="54"/>
      <c r="K26" s="54"/>
      <c r="L26" s="54"/>
      <c r="M26" s="54"/>
      <c r="O26" s="51" t="s">
        <v>60</v>
      </c>
      <c r="P26" s="52">
        <v>1.6645742511663904</v>
      </c>
      <c r="Q26" t="s">
        <v>102</v>
      </c>
      <c r="R26" s="53">
        <f>H34+P26</f>
        <v>2.608532368427223</v>
      </c>
      <c r="T26">
        <v>4.0</v>
      </c>
      <c r="U26" s="51" t="s">
        <v>60</v>
      </c>
      <c r="V26" s="52">
        <v>1.6645742511663904</v>
      </c>
      <c r="W26" t="s">
        <v>102</v>
      </c>
    </row>
    <row r="27" spans="8:8">
      <c r="A27" s="51" t="s">
        <v>61</v>
      </c>
      <c r="B27" s="51">
        <v>4.0</v>
      </c>
      <c r="C27" s="52">
        <v>12.139927510329866</v>
      </c>
      <c r="D27" s="52">
        <v>3.0349818775824664</v>
      </c>
      <c r="E27" s="52">
        <v>0.1800517985331377</v>
      </c>
      <c r="O27" s="51" t="s">
        <v>62</v>
      </c>
      <c r="P27" s="52">
        <v>2.64850037942995</v>
      </c>
      <c r="Q27" t="s">
        <v>103</v>
      </c>
      <c r="R27" s="53">
        <f>H34+P27</f>
        <v>3.592458496690783</v>
      </c>
      <c r="T27">
        <v>5.0</v>
      </c>
      <c r="U27" s="51" t="s">
        <v>61</v>
      </c>
      <c r="V27" s="52">
        <v>3.0349818775824664</v>
      </c>
      <c r="W27" t="s">
        <v>103</v>
      </c>
    </row>
    <row r="28" spans="8:8">
      <c r="A28" s="51" t="s">
        <v>62</v>
      </c>
      <c r="B28" s="51">
        <v>4.0</v>
      </c>
      <c r="C28" s="52">
        <v>10.5940015177198</v>
      </c>
      <c r="D28" s="52">
        <v>2.64850037942995</v>
      </c>
      <c r="E28" s="52">
        <v>0.5446968843151119</v>
      </c>
      <c r="G28" s="56" t="s">
        <v>94</v>
      </c>
      <c r="H28" s="57"/>
      <c r="O28" s="51" t="s">
        <v>64</v>
      </c>
      <c r="P28" s="52">
        <v>2.840694637504286</v>
      </c>
      <c r="Q28" t="s">
        <v>103</v>
      </c>
      <c r="R28" s="53">
        <f>H34+P28</f>
        <v>3.7846527547651228</v>
      </c>
      <c r="T28">
        <v>6.0</v>
      </c>
      <c r="U28" s="51" t="s">
        <v>62</v>
      </c>
      <c r="V28" s="52">
        <v>2.64850037942995</v>
      </c>
      <c r="W28" t="s">
        <v>103</v>
      </c>
    </row>
    <row r="29" spans="8:8" ht="18.0">
      <c r="A29" s="51" t="s">
        <v>63</v>
      </c>
      <c r="B29" s="51">
        <v>4.0</v>
      </c>
      <c r="C29" s="52">
        <v>13.15493938955444</v>
      </c>
      <c r="D29" s="52">
        <v>3.28873484738861</v>
      </c>
      <c r="E29" s="52">
        <v>0.09178465091626038</v>
      </c>
      <c r="G29" s="58" t="s">
        <v>100</v>
      </c>
      <c r="H29" s="59">
        <f>J24</f>
        <v>0.4332706648895261</v>
      </c>
      <c r="O29" s="51" t="s">
        <v>68</v>
      </c>
      <c r="P29" s="52">
        <v>2.9706825452419836</v>
      </c>
      <c r="Q29" t="s">
        <v>103</v>
      </c>
      <c r="T29">
        <v>7.0</v>
      </c>
      <c r="U29" s="51" t="s">
        <v>63</v>
      </c>
      <c r="V29" s="52">
        <v>3.28873484738861</v>
      </c>
      <c r="W29" t="s">
        <v>103</v>
      </c>
    </row>
    <row r="30" spans="8:8">
      <c r="A30" s="51" t="s">
        <v>64</v>
      </c>
      <c r="B30" s="51">
        <v>4.0</v>
      </c>
      <c r="C30" s="52">
        <v>11.362778550017143</v>
      </c>
      <c r="D30" s="52">
        <v>2.840694637504286</v>
      </c>
      <c r="E30" s="52">
        <v>0.16368222501611265</v>
      </c>
      <c r="G30" s="60" t="s">
        <v>95</v>
      </c>
      <c r="H30" s="61">
        <f>TINV(H31,H32)</f>
        <v>2.0280940009804507</v>
      </c>
      <c r="O30" s="51" t="s">
        <v>61</v>
      </c>
      <c r="P30" s="52">
        <v>3.0349818775824664</v>
      </c>
      <c r="Q30" t="s">
        <v>103</v>
      </c>
      <c r="T30">
        <v>8.0</v>
      </c>
      <c r="U30" s="51" t="s">
        <v>64</v>
      </c>
      <c r="V30" s="52">
        <v>2.840694637504286</v>
      </c>
      <c r="W30" t="s">
        <v>103</v>
      </c>
    </row>
    <row r="31" spans="8:8">
      <c r="A31" s="51" t="s">
        <v>65</v>
      </c>
      <c r="B31" s="51">
        <v>4.0</v>
      </c>
      <c r="C31" s="52">
        <v>13.174587314602883</v>
      </c>
      <c r="D31" s="52">
        <v>3.293646828650721</v>
      </c>
      <c r="E31" s="52">
        <v>0.04867460364590578</v>
      </c>
      <c r="G31" s="62" t="s">
        <v>96</v>
      </c>
      <c r="H31" s="9">
        <v>0.05</v>
      </c>
      <c r="O31" s="51" t="s">
        <v>66</v>
      </c>
      <c r="P31" s="52">
        <v>3.0943692286608386</v>
      </c>
      <c r="Q31" t="s">
        <v>103</v>
      </c>
      <c r="T31">
        <v>9.0</v>
      </c>
      <c r="U31" s="51" t="s">
        <v>65</v>
      </c>
      <c r="V31" s="52">
        <v>3.293646828650721</v>
      </c>
      <c r="W31" t="s">
        <v>103</v>
      </c>
    </row>
    <row r="32" spans="8:8">
      <c r="A32" s="51" t="s">
        <v>66</v>
      </c>
      <c r="B32" s="51">
        <v>4.0</v>
      </c>
      <c r="C32" s="52">
        <v>12.377476914643355</v>
      </c>
      <c r="D32" s="52">
        <v>3.0943692286608386</v>
      </c>
      <c r="E32" s="52">
        <v>0.20753107664820902</v>
      </c>
      <c r="G32" s="63" t="s">
        <v>97</v>
      </c>
      <c r="H32" s="9">
        <f>I24</f>
        <v>36.0</v>
      </c>
      <c r="O32" s="51" t="s">
        <v>63</v>
      </c>
      <c r="P32" s="52">
        <v>3.28873484738861</v>
      </c>
      <c r="Q32" t="s">
        <v>103</v>
      </c>
      <c r="T32">
        <v>10.0</v>
      </c>
      <c r="U32" s="51" t="s">
        <v>66</v>
      </c>
      <c r="V32" s="52">
        <v>3.0943692286608386</v>
      </c>
      <c r="W32" t="s">
        <v>103</v>
      </c>
    </row>
    <row r="33" spans="8:8">
      <c r="A33" s="51" t="s">
        <v>67</v>
      </c>
      <c r="B33" s="51">
        <v>4.0</v>
      </c>
      <c r="C33" s="52">
        <v>14.014247375425507</v>
      </c>
      <c r="D33" s="52">
        <v>3.5035618438563767</v>
      </c>
      <c r="E33" s="52">
        <v>0.7103289519546839</v>
      </c>
      <c r="G33" s="64" t="s">
        <v>98</v>
      </c>
      <c r="H33" s="9">
        <v>4.0</v>
      </c>
      <c r="O33" s="51" t="s">
        <v>65</v>
      </c>
      <c r="P33" s="52">
        <v>3.293646828650721</v>
      </c>
      <c r="Q33" t="s">
        <v>103</v>
      </c>
      <c r="T33">
        <v>11.0</v>
      </c>
      <c r="U33" s="51" t="s">
        <v>67</v>
      </c>
      <c r="V33" s="52">
        <v>3.5035618438563767</v>
      </c>
      <c r="W33" t="s">
        <v>103</v>
      </c>
    </row>
    <row r="34" spans="8:8" ht="15.75">
      <c r="A34" s="54" t="s">
        <v>68</v>
      </c>
      <c r="B34" s="54">
        <v>4.0</v>
      </c>
      <c r="C34" s="55">
        <v>11.882730180967934</v>
      </c>
      <c r="D34" s="55">
        <v>2.9706825452419836</v>
      </c>
      <c r="E34" s="55">
        <v>0.1821115692440974</v>
      </c>
      <c r="G34" s="65" t="s">
        <v>99</v>
      </c>
      <c r="H34" s="66">
        <f>H30*SQRT(2*H29/H33)</f>
        <v>0.9439581172608331</v>
      </c>
      <c r="O34" s="54" t="s">
        <v>67</v>
      </c>
      <c r="P34" s="55">
        <v>3.5035618438563767</v>
      </c>
      <c r="Q34" t="s">
        <v>103</v>
      </c>
      <c r="T34">
        <v>12.0</v>
      </c>
      <c r="U34" s="54" t="s">
        <v>68</v>
      </c>
      <c r="V34" s="55">
        <v>2.9706825452419836</v>
      </c>
      <c r="W34" t="s">
        <v>103</v>
      </c>
    </row>
    <row r="37" spans="8:8">
      <c r="A37" t="s">
        <v>50</v>
      </c>
    </row>
    <row r="38" spans="8:8">
      <c r="A38" t="s">
        <v>80</v>
      </c>
    </row>
    <row r="39" spans="8:8" ht="15.75">
      <c r="A39" t="s">
        <v>51</v>
      </c>
      <c r="G39" t="s">
        <v>69</v>
      </c>
    </row>
    <row r="40" spans="8:8">
      <c r="A40" s="48" t="s">
        <v>52</v>
      </c>
      <c r="B40" s="48" t="s">
        <v>53</v>
      </c>
      <c r="C40" s="48" t="s">
        <v>54</v>
      </c>
      <c r="D40" s="48" t="s">
        <v>55</v>
      </c>
      <c r="E40" s="48" t="s">
        <v>56</v>
      </c>
      <c r="G40" s="48" t="s">
        <v>70</v>
      </c>
      <c r="H40" s="48" t="s">
        <v>71</v>
      </c>
      <c r="I40" s="48" t="s">
        <v>72</v>
      </c>
      <c r="J40" s="48" t="s">
        <v>73</v>
      </c>
      <c r="K40" s="48" t="s">
        <v>74</v>
      </c>
      <c r="L40" s="48" t="s">
        <v>75</v>
      </c>
      <c r="M40" s="48" t="s">
        <v>76</v>
      </c>
      <c r="O40" s="48" t="s">
        <v>52</v>
      </c>
      <c r="P40" s="48" t="s">
        <v>55</v>
      </c>
      <c r="Q40" s="49" t="s">
        <v>101</v>
      </c>
      <c r="T40" s="49" t="s">
        <v>110</v>
      </c>
      <c r="U40" s="48" t="s">
        <v>52</v>
      </c>
      <c r="V40" s="48" t="s">
        <v>55</v>
      </c>
      <c r="W40" s="49" t="s">
        <v>101</v>
      </c>
    </row>
    <row r="41" spans="8:8">
      <c r="A41" s="51" t="s">
        <v>57</v>
      </c>
      <c r="B41" s="51">
        <v>4.0</v>
      </c>
      <c r="C41" s="52">
        <v>9.930521135343135</v>
      </c>
      <c r="D41" s="52">
        <v>2.4826302838357837</v>
      </c>
      <c r="E41" s="52">
        <v>0.229941008753786</v>
      </c>
      <c r="G41" s="51" t="s">
        <v>77</v>
      </c>
      <c r="H41" s="52">
        <v>19.10963622348982</v>
      </c>
      <c r="I41" s="51">
        <v>11.0</v>
      </c>
      <c r="J41" s="52">
        <v>1.7372396566808925</v>
      </c>
      <c r="K41" s="52">
        <v>4.830724660560025</v>
      </c>
      <c r="L41" s="51">
        <v>1.5056003916124054E-4</v>
      </c>
      <c r="M41" s="51">
        <v>2.06660847823752</v>
      </c>
      <c r="O41" s="51" t="s">
        <v>60</v>
      </c>
      <c r="P41" s="52">
        <v>1.7139848364488999</v>
      </c>
      <c r="Q41" t="s">
        <v>102</v>
      </c>
      <c r="R41" s="53">
        <f>H52+P41</f>
        <v>2.57398158180693</v>
      </c>
      <c r="T41">
        <v>1.0</v>
      </c>
      <c r="U41" s="51" t="s">
        <v>57</v>
      </c>
      <c r="V41" s="52">
        <v>2.4826302838357837</v>
      </c>
      <c r="W41" t="s">
        <v>104</v>
      </c>
    </row>
    <row r="42" spans="8:8">
      <c r="A42" s="51" t="s">
        <v>58</v>
      </c>
      <c r="B42" s="51">
        <v>4.0</v>
      </c>
      <c r="C42" s="52">
        <v>8.889034912299353</v>
      </c>
      <c r="D42" s="52">
        <v>2.2222587280748383</v>
      </c>
      <c r="E42" s="52">
        <v>0.29278721719263245</v>
      </c>
      <c r="G42" s="51" t="s">
        <v>78</v>
      </c>
      <c r="H42" s="52">
        <v>12.946427717381393</v>
      </c>
      <c r="I42" s="51">
        <v>36.0</v>
      </c>
      <c r="J42" s="52">
        <v>0.3596229921494831</v>
      </c>
      <c r="K42" s="51"/>
      <c r="L42" s="51"/>
      <c r="M42" s="51"/>
      <c r="O42" s="51" t="s">
        <v>59</v>
      </c>
      <c r="P42" s="52">
        <v>1.8411365839624894</v>
      </c>
      <c r="Q42" t="s">
        <v>102</v>
      </c>
      <c r="R42" s="53">
        <f>H52+P42</f>
        <v>2.7011333293205197</v>
      </c>
      <c r="T42">
        <v>2.0</v>
      </c>
      <c r="U42" s="51" t="s">
        <v>58</v>
      </c>
      <c r="V42" s="52">
        <v>2.2222587280748383</v>
      </c>
      <c r="W42" t="s">
        <v>104</v>
      </c>
    </row>
    <row r="43" spans="8:8">
      <c r="A43" s="51" t="s">
        <v>59</v>
      </c>
      <c r="B43" s="51">
        <v>4.0</v>
      </c>
      <c r="C43" s="52">
        <v>7.364546335849957</v>
      </c>
      <c r="D43" s="52">
        <v>1.8411365839624894</v>
      </c>
      <c r="E43" s="52">
        <v>0.7783650286701729</v>
      </c>
      <c r="G43" s="51"/>
      <c r="H43" s="52"/>
      <c r="I43" s="51"/>
      <c r="J43" s="51"/>
      <c r="K43" s="51"/>
      <c r="L43" s="51"/>
      <c r="M43" s="51"/>
      <c r="O43" s="51" t="s">
        <v>58</v>
      </c>
      <c r="P43" s="52">
        <v>2.2222587280748383</v>
      </c>
      <c r="Q43" t="s">
        <v>104</v>
      </c>
      <c r="R43" s="53">
        <f>H52+P43</f>
        <v>3.0822554734328698</v>
      </c>
      <c r="T43">
        <v>3.0</v>
      </c>
      <c r="U43" s="51" t="s">
        <v>59</v>
      </c>
      <c r="V43" s="52">
        <v>1.8411365839624894</v>
      </c>
      <c r="W43" t="s">
        <v>102</v>
      </c>
    </row>
    <row r="44" spans="8:8" ht="15.75">
      <c r="A44" s="51" t="s">
        <v>60</v>
      </c>
      <c r="B44" s="51">
        <v>4.0</v>
      </c>
      <c r="C44" s="52">
        <v>6.8559393457955995</v>
      </c>
      <c r="D44" s="52">
        <v>1.7139848364488999</v>
      </c>
      <c r="E44" s="52">
        <v>1.3650592559489354</v>
      </c>
      <c r="G44" s="54" t="s">
        <v>79</v>
      </c>
      <c r="H44" s="55">
        <v>32.05606394087121</v>
      </c>
      <c r="I44" s="54">
        <v>47.0</v>
      </c>
      <c r="J44" s="54"/>
      <c r="K44" s="54"/>
      <c r="L44" s="54"/>
      <c r="M44" s="54"/>
      <c r="O44" s="51" t="s">
        <v>57</v>
      </c>
      <c r="P44" s="52">
        <v>2.4826302838357837</v>
      </c>
      <c r="Q44" t="s">
        <v>104</v>
      </c>
      <c r="R44" s="53">
        <f>H52+P44</f>
        <v>3.3426270291938103</v>
      </c>
      <c r="T44">
        <v>4.0</v>
      </c>
      <c r="U44" s="51" t="s">
        <v>60</v>
      </c>
      <c r="V44" s="52">
        <v>1.7139848364488999</v>
      </c>
      <c r="W44" t="s">
        <v>102</v>
      </c>
    </row>
    <row r="45" spans="8:8">
      <c r="A45" s="51" t="s">
        <v>61</v>
      </c>
      <c r="B45" s="51">
        <v>4.0</v>
      </c>
      <c r="C45" s="52">
        <v>12.03081954093898</v>
      </c>
      <c r="D45" s="52">
        <v>3.007704885234745</v>
      </c>
      <c r="E45" s="52">
        <v>0.024743913408879558</v>
      </c>
      <c r="O45" s="51" t="s">
        <v>68</v>
      </c>
      <c r="P45" s="52">
        <v>2.8332412043441875</v>
      </c>
      <c r="Q45" t="s">
        <v>103</v>
      </c>
      <c r="R45" s="53">
        <f>H52+P45</f>
        <v>3.69323794970222</v>
      </c>
      <c r="T45">
        <v>5.0</v>
      </c>
      <c r="U45" s="51" t="s">
        <v>61</v>
      </c>
      <c r="V45" s="52">
        <v>3.007704885234745</v>
      </c>
      <c r="W45" t="s">
        <v>106</v>
      </c>
    </row>
    <row r="46" spans="8:8">
      <c r="A46" s="51" t="s">
        <v>62</v>
      </c>
      <c r="B46" s="51">
        <v>4.0</v>
      </c>
      <c r="C46" s="52">
        <v>12.703785988304155</v>
      </c>
      <c r="D46" s="52">
        <v>3.1759464970760387</v>
      </c>
      <c r="E46" s="52">
        <v>0.18434268013813218</v>
      </c>
      <c r="G46" s="56" t="s">
        <v>94</v>
      </c>
      <c r="H46" s="57"/>
      <c r="O46" s="51" t="s">
        <v>61</v>
      </c>
      <c r="P46" s="52">
        <v>3.007704885234745</v>
      </c>
      <c r="Q46" t="s">
        <v>106</v>
      </c>
      <c r="R46" s="53">
        <f>H52+P46</f>
        <v>3.86770163059278</v>
      </c>
      <c r="T46">
        <v>6.0</v>
      </c>
      <c r="U46" s="51" t="s">
        <v>62</v>
      </c>
      <c r="V46" s="52">
        <v>3.1759464970760387</v>
      </c>
      <c r="W46" t="s">
        <v>106</v>
      </c>
    </row>
    <row r="47" spans="8:8" ht="18.0">
      <c r="A47" s="51" t="s">
        <v>63</v>
      </c>
      <c r="B47" s="51">
        <v>4.0</v>
      </c>
      <c r="C47" s="52">
        <v>14.986621758305963</v>
      </c>
      <c r="D47" s="52">
        <v>3.746655439576491</v>
      </c>
      <c r="E47" s="52">
        <v>0.13347647700163892</v>
      </c>
      <c r="G47" s="58" t="s">
        <v>100</v>
      </c>
      <c r="H47" s="59">
        <f>J42</f>
        <v>0.3596229921494831</v>
      </c>
      <c r="O47" s="51" t="s">
        <v>64</v>
      </c>
      <c r="P47" s="52">
        <v>3.163092870257523</v>
      </c>
      <c r="Q47" t="s">
        <v>106</v>
      </c>
      <c r="R47" s="53">
        <f>H52+P47</f>
        <v>4.02308961561555</v>
      </c>
      <c r="T47">
        <v>7.0</v>
      </c>
      <c r="U47" s="51" t="s">
        <v>63</v>
      </c>
      <c r="V47" s="52">
        <v>3.746655439576491</v>
      </c>
      <c r="W47" t="s">
        <v>105</v>
      </c>
    </row>
    <row r="48" spans="8:8">
      <c r="A48" s="51" t="s">
        <v>64</v>
      </c>
      <c r="B48" s="51">
        <v>4.0</v>
      </c>
      <c r="C48" s="52">
        <v>12.652371481030093</v>
      </c>
      <c r="D48" s="52">
        <v>3.163092870257523</v>
      </c>
      <c r="E48" s="52">
        <v>0.28420626241629776</v>
      </c>
      <c r="G48" s="60" t="s">
        <v>95</v>
      </c>
      <c r="H48" s="61">
        <f>TINV(H49,H50)</f>
        <v>2.0280940009804507</v>
      </c>
      <c r="O48" s="51" t="s">
        <v>62</v>
      </c>
      <c r="P48" s="52">
        <v>3.1759464970760387</v>
      </c>
      <c r="Q48" t="s">
        <v>106</v>
      </c>
      <c r="R48" s="53">
        <f>H52+P48</f>
        <v>4.03594324243407</v>
      </c>
      <c r="T48">
        <v>8.0</v>
      </c>
      <c r="U48" s="51" t="s">
        <v>64</v>
      </c>
      <c r="V48" s="52">
        <v>3.163092870257523</v>
      </c>
      <c r="W48" t="s">
        <v>106</v>
      </c>
    </row>
    <row r="49" spans="8:8">
      <c r="A49" s="51" t="s">
        <v>65</v>
      </c>
      <c r="B49" s="51">
        <v>4.0</v>
      </c>
      <c r="C49" s="52">
        <v>12.763115678927887</v>
      </c>
      <c r="D49" s="52">
        <v>3.190778919731972</v>
      </c>
      <c r="E49" s="52">
        <v>0.05016353461577306</v>
      </c>
      <c r="G49" s="62" t="s">
        <v>96</v>
      </c>
      <c r="H49" s="9">
        <v>0.05</v>
      </c>
      <c r="O49" s="51" t="s">
        <v>65</v>
      </c>
      <c r="P49" s="52">
        <v>3.190778919731972</v>
      </c>
      <c r="Q49" t="s">
        <v>106</v>
      </c>
      <c r="T49">
        <v>9.0</v>
      </c>
      <c r="U49" s="51" t="s">
        <v>65</v>
      </c>
      <c r="V49" s="52">
        <v>3.190778919731972</v>
      </c>
      <c r="W49" t="s">
        <v>106</v>
      </c>
    </row>
    <row r="50" spans="8:8">
      <c r="A50" s="51" t="s">
        <v>66</v>
      </c>
      <c r="B50" s="51">
        <v>4.0</v>
      </c>
      <c r="C50" s="52">
        <v>13.711261052414827</v>
      </c>
      <c r="D50" s="52">
        <v>3.4278152631037067</v>
      </c>
      <c r="E50" s="52">
        <v>0.04996757923523184</v>
      </c>
      <c r="G50" s="63" t="s">
        <v>97</v>
      </c>
      <c r="H50" s="9">
        <f>I42</f>
        <v>36.0</v>
      </c>
      <c r="O50" s="51" t="s">
        <v>66</v>
      </c>
      <c r="P50" s="52">
        <v>3.4278152631037067</v>
      </c>
      <c r="Q50" t="s">
        <v>106</v>
      </c>
      <c r="T50">
        <v>10.0</v>
      </c>
      <c r="U50" s="51" t="s">
        <v>66</v>
      </c>
      <c r="V50" s="52">
        <v>3.4278152631037067</v>
      </c>
      <c r="W50" t="s">
        <v>106</v>
      </c>
    </row>
    <row r="51" spans="8:8">
      <c r="A51" s="51" t="s">
        <v>67</v>
      </c>
      <c r="B51" s="51">
        <v>4.0</v>
      </c>
      <c r="C51" s="52">
        <v>14.107310182615267</v>
      </c>
      <c r="D51" s="52">
        <v>3.5268275456538167</v>
      </c>
      <c r="E51" s="52">
        <v>0.6214623237689997</v>
      </c>
      <c r="G51" s="64" t="s">
        <v>98</v>
      </c>
      <c r="H51" s="9">
        <v>4.0</v>
      </c>
      <c r="O51" s="51" t="s">
        <v>67</v>
      </c>
      <c r="P51" s="52">
        <v>3.5268275456538167</v>
      </c>
      <c r="Q51" t="s">
        <v>106</v>
      </c>
      <c r="R51" s="53">
        <f>H52+P51</f>
        <v>4.38682429101185</v>
      </c>
      <c r="T51">
        <v>11.0</v>
      </c>
      <c r="U51" s="51" t="s">
        <v>67</v>
      </c>
      <c r="V51" s="52">
        <v>3.5268275456538167</v>
      </c>
      <c r="W51" t="s">
        <v>106</v>
      </c>
    </row>
    <row r="52" spans="8:8" ht="15.75">
      <c r="A52" s="54" t="s">
        <v>68</v>
      </c>
      <c r="B52" s="54">
        <v>4.0</v>
      </c>
      <c r="C52" s="55">
        <v>11.33296481737675</v>
      </c>
      <c r="D52" s="55">
        <v>2.8332412043441875</v>
      </c>
      <c r="E52" s="55">
        <v>0.3009606246433189</v>
      </c>
      <c r="G52" s="65" t="s">
        <v>99</v>
      </c>
      <c r="H52" s="66">
        <f>H48*SQRT(2*H47/H51)</f>
        <v>0.8599967453580303</v>
      </c>
      <c r="O52" s="54" t="s">
        <v>63</v>
      </c>
      <c r="P52" s="55">
        <v>3.746655439576491</v>
      </c>
      <c r="Q52" t="s">
        <v>105</v>
      </c>
      <c r="T52">
        <v>12.0</v>
      </c>
      <c r="U52" s="54" t="s">
        <v>68</v>
      </c>
      <c r="V52" s="55">
        <v>2.8332412043441875</v>
      </c>
      <c r="W52" t="s">
        <v>103</v>
      </c>
    </row>
    <row r="55" spans="8:8">
      <c r="A55" t="s">
        <v>50</v>
      </c>
    </row>
    <row r="56" spans="8:8">
      <c r="A56" t="s">
        <v>81</v>
      </c>
    </row>
    <row r="57" spans="8:8" ht="15.75">
      <c r="A57" t="s">
        <v>51</v>
      </c>
      <c r="G57" t="s">
        <v>69</v>
      </c>
    </row>
    <row r="58" spans="8:8">
      <c r="A58" s="48" t="s">
        <v>52</v>
      </c>
      <c r="B58" s="48" t="s">
        <v>53</v>
      </c>
      <c r="C58" s="48" t="s">
        <v>54</v>
      </c>
      <c r="D58" s="48" t="s">
        <v>55</v>
      </c>
      <c r="E58" s="48" t="s">
        <v>56</v>
      </c>
      <c r="G58" s="48" t="s">
        <v>70</v>
      </c>
      <c r="H58" s="48" t="s">
        <v>71</v>
      </c>
      <c r="I58" s="48" t="s">
        <v>72</v>
      </c>
      <c r="J58" s="48" t="s">
        <v>73</v>
      </c>
      <c r="K58" s="48" t="s">
        <v>74</v>
      </c>
      <c r="L58" s="48" t="s">
        <v>75</v>
      </c>
      <c r="M58" s="48" t="s">
        <v>76</v>
      </c>
      <c r="O58" s="48" t="s">
        <v>52</v>
      </c>
      <c r="P58" s="48" t="s">
        <v>55</v>
      </c>
      <c r="Q58" s="49" t="s">
        <v>101</v>
      </c>
      <c r="T58" s="49" t="s">
        <v>110</v>
      </c>
      <c r="U58" s="48" t="s">
        <v>52</v>
      </c>
      <c r="V58" s="48" t="s">
        <v>55</v>
      </c>
      <c r="W58" s="49" t="s">
        <v>101</v>
      </c>
    </row>
    <row r="59" spans="8:8">
      <c r="A59" s="51" t="s">
        <v>57</v>
      </c>
      <c r="B59" s="51">
        <v>4.0</v>
      </c>
      <c r="C59" s="52">
        <v>9.943188895940768</v>
      </c>
      <c r="D59" s="52">
        <v>2.485797223985192</v>
      </c>
      <c r="E59" s="52">
        <v>0.22498703304083753</v>
      </c>
      <c r="G59" s="51" t="s">
        <v>77</v>
      </c>
      <c r="H59" s="52">
        <v>14.665387878537915</v>
      </c>
      <c r="I59" s="51">
        <v>11.0</v>
      </c>
      <c r="J59" s="52">
        <v>1.3332170798670833</v>
      </c>
      <c r="K59" s="52">
        <v>5.147764244696952</v>
      </c>
      <c r="L59" s="51">
        <v>8.36229092313448E-5</v>
      </c>
      <c r="M59" s="51">
        <v>2.06660847823752</v>
      </c>
      <c r="O59" s="51" t="s">
        <v>58</v>
      </c>
      <c r="P59" s="52">
        <v>2.146784571498003</v>
      </c>
      <c r="Q59" t="s">
        <v>102</v>
      </c>
      <c r="R59" s="53">
        <f>H70+P59</f>
        <v>2.8766019362828557</v>
      </c>
      <c r="T59">
        <v>1.0</v>
      </c>
      <c r="U59" s="51" t="s">
        <v>57</v>
      </c>
      <c r="V59" s="52">
        <v>2.485797223985192</v>
      </c>
      <c r="W59" t="s">
        <v>102</v>
      </c>
    </row>
    <row r="60" spans="8:8">
      <c r="A60" s="51" t="s">
        <v>58</v>
      </c>
      <c r="B60" s="51">
        <v>4.0</v>
      </c>
      <c r="C60" s="52">
        <v>8.587138285992012</v>
      </c>
      <c r="D60" s="52">
        <v>2.146784571498003</v>
      </c>
      <c r="E60" s="52">
        <v>0.24367164335449468</v>
      </c>
      <c r="G60" s="51" t="s">
        <v>78</v>
      </c>
      <c r="H60" s="52">
        <v>9.323623342824726</v>
      </c>
      <c r="I60" s="51">
        <v>36.0</v>
      </c>
      <c r="J60" s="52">
        <v>0.25898953730068686</v>
      </c>
      <c r="K60" s="51"/>
      <c r="L60" s="51"/>
      <c r="M60" s="51"/>
      <c r="O60" s="51" t="s">
        <v>57</v>
      </c>
      <c r="P60" s="52">
        <v>2.485797223985192</v>
      </c>
      <c r="Q60" t="s">
        <v>102</v>
      </c>
      <c r="R60" s="53">
        <f>H70+P60</f>
        <v>3.2156145887700465</v>
      </c>
      <c r="T60">
        <v>2.0</v>
      </c>
      <c r="U60" s="51" t="s">
        <v>58</v>
      </c>
      <c r="V60" s="52">
        <v>2.146784571498003</v>
      </c>
      <c r="W60" t="s">
        <v>102</v>
      </c>
    </row>
    <row r="61" spans="8:8">
      <c r="A61" s="51" t="s">
        <v>59</v>
      </c>
      <c r="B61" s="51">
        <v>4.0</v>
      </c>
      <c r="C61" s="52">
        <v>9.977647329483041</v>
      </c>
      <c r="D61" s="52">
        <v>2.4944118323707603</v>
      </c>
      <c r="E61" s="52">
        <v>0.1675292568547763</v>
      </c>
      <c r="G61" s="51"/>
      <c r="H61" s="52"/>
      <c r="I61" s="51"/>
      <c r="J61" s="51"/>
      <c r="K61" s="51"/>
      <c r="L61" s="51"/>
      <c r="M61" s="51"/>
      <c r="O61" s="51" t="s">
        <v>59</v>
      </c>
      <c r="P61" s="52">
        <v>2.4944118323707603</v>
      </c>
      <c r="Q61" t="s">
        <v>102</v>
      </c>
      <c r="R61" s="53">
        <f>H70+P61</f>
        <v>3.2242291971556156</v>
      </c>
      <c r="T61">
        <v>3.0</v>
      </c>
      <c r="U61" s="51" t="s">
        <v>59</v>
      </c>
      <c r="V61" s="52">
        <v>2.4944118323707603</v>
      </c>
      <c r="W61" t="s">
        <v>102</v>
      </c>
    </row>
    <row r="62" spans="8:8" ht="15.75">
      <c r="A62" s="51" t="s">
        <v>60</v>
      </c>
      <c r="B62" s="51">
        <v>4.0</v>
      </c>
      <c r="C62" s="52">
        <v>10.047497908679206</v>
      </c>
      <c r="D62" s="52">
        <v>2.5118744771698016</v>
      </c>
      <c r="E62" s="52">
        <v>0.5555185744603399</v>
      </c>
      <c r="G62" s="54" t="s">
        <v>79</v>
      </c>
      <c r="H62" s="55">
        <v>23.98901122136264</v>
      </c>
      <c r="I62" s="54">
        <v>47.0</v>
      </c>
      <c r="J62" s="54"/>
      <c r="K62" s="54"/>
      <c r="L62" s="54"/>
      <c r="M62" s="54"/>
      <c r="O62" s="51" t="s">
        <v>60</v>
      </c>
      <c r="P62" s="52">
        <v>2.5118744771698016</v>
      </c>
      <c r="Q62" t="s">
        <v>102</v>
      </c>
      <c r="R62" s="53">
        <f>H70+P62</f>
        <v>3.2416918419546557</v>
      </c>
      <c r="T62">
        <v>4.0</v>
      </c>
      <c r="U62" s="51" t="s">
        <v>60</v>
      </c>
      <c r="V62" s="52">
        <v>2.5118744771698016</v>
      </c>
      <c r="W62" t="s">
        <v>102</v>
      </c>
    </row>
    <row r="63" spans="8:8">
      <c r="A63" s="51" t="s">
        <v>61</v>
      </c>
      <c r="B63" s="51">
        <v>4.0</v>
      </c>
      <c r="C63" s="52">
        <v>12.511104970802919</v>
      </c>
      <c r="D63" s="52">
        <v>3.1277762427007296</v>
      </c>
      <c r="E63" s="52">
        <v>0.10818831129648232</v>
      </c>
      <c r="O63" s="51" t="s">
        <v>61</v>
      </c>
      <c r="P63" s="52">
        <v>3.1277762427007296</v>
      </c>
      <c r="Q63" t="s">
        <v>103</v>
      </c>
      <c r="R63" s="53">
        <f>H70+P63</f>
        <v>3.857593607485586</v>
      </c>
      <c r="T63">
        <v>5.0</v>
      </c>
      <c r="U63" s="51" t="s">
        <v>61</v>
      </c>
      <c r="V63" s="52">
        <v>3.1277762427007296</v>
      </c>
      <c r="W63" t="s">
        <v>103</v>
      </c>
    </row>
    <row r="64" spans="8:8">
      <c r="A64" s="51" t="s">
        <v>62</v>
      </c>
      <c r="B64" s="51">
        <v>4.0</v>
      </c>
      <c r="C64" s="52">
        <v>13.418650796952658</v>
      </c>
      <c r="D64" s="52">
        <v>3.3546626992381645</v>
      </c>
      <c r="E64" s="52">
        <v>0.22272639769564506</v>
      </c>
      <c r="G64" s="56" t="s">
        <v>94</v>
      </c>
      <c r="H64" s="57"/>
      <c r="O64" s="51" t="s">
        <v>65</v>
      </c>
      <c r="P64" s="52">
        <v>3.1371498638543787</v>
      </c>
      <c r="Q64" t="s">
        <v>103</v>
      </c>
      <c r="R64" s="53">
        <f>H70+P64</f>
        <v>3.8669672286392363</v>
      </c>
      <c r="T64">
        <v>6.0</v>
      </c>
      <c r="U64" s="51" t="s">
        <v>62</v>
      </c>
      <c r="V64" s="52">
        <v>3.3546626992381645</v>
      </c>
      <c r="W64" t="s">
        <v>103</v>
      </c>
    </row>
    <row r="65" spans="8:8" ht="18.0">
      <c r="A65" s="51" t="s">
        <v>63</v>
      </c>
      <c r="B65" s="51">
        <v>4.0</v>
      </c>
      <c r="C65" s="52">
        <v>16.55252804060129</v>
      </c>
      <c r="D65" s="52">
        <v>4.138132010150322</v>
      </c>
      <c r="E65" s="52">
        <v>0.265676115783819</v>
      </c>
      <c r="G65" s="58" t="s">
        <v>100</v>
      </c>
      <c r="H65" s="59">
        <f>J60</f>
        <v>0.25898953730068686</v>
      </c>
      <c r="O65" s="51" t="s">
        <v>62</v>
      </c>
      <c r="P65" s="52">
        <v>3.3546626992381645</v>
      </c>
      <c r="Q65" t="s">
        <v>103</v>
      </c>
      <c r="R65" s="53">
        <f>H70+P65</f>
        <v>4.084480064023016</v>
      </c>
      <c r="T65">
        <v>7.0</v>
      </c>
      <c r="U65" s="51" t="s">
        <v>63</v>
      </c>
      <c r="V65" s="52">
        <v>4.138132010150322</v>
      </c>
      <c r="W65" t="s">
        <v>105</v>
      </c>
    </row>
    <row r="66" spans="8:8">
      <c r="A66" s="51" t="s">
        <v>64</v>
      </c>
      <c r="B66" s="51">
        <v>4.0</v>
      </c>
      <c r="C66" s="52">
        <v>14.166459329549948</v>
      </c>
      <c r="D66" s="52">
        <v>3.541614832387487</v>
      </c>
      <c r="E66" s="52">
        <v>0.07395311585121296</v>
      </c>
      <c r="G66" s="60" t="s">
        <v>95</v>
      </c>
      <c r="H66" s="61">
        <f>TINV(H67,H68)</f>
        <v>2.0280940009804507</v>
      </c>
      <c r="O66" s="51" t="s">
        <v>68</v>
      </c>
      <c r="P66" s="52">
        <v>3.3930354955933564</v>
      </c>
      <c r="Q66" t="s">
        <v>103</v>
      </c>
      <c r="R66" s="53">
        <f>H70+P66</f>
        <v>4.122852860378216</v>
      </c>
      <c r="T66">
        <v>8.0</v>
      </c>
      <c r="U66" s="51" t="s">
        <v>64</v>
      </c>
      <c r="V66" s="52">
        <v>3.541614832387487</v>
      </c>
      <c r="W66" t="s">
        <v>106</v>
      </c>
    </row>
    <row r="67" spans="8:8">
      <c r="A67" s="51" t="s">
        <v>65</v>
      </c>
      <c r="B67" s="51">
        <v>4.0</v>
      </c>
      <c r="C67" s="52">
        <v>12.548599455417515</v>
      </c>
      <c r="D67" s="52">
        <v>3.1371498638543787</v>
      </c>
      <c r="E67" s="52">
        <v>0.037901073304694825</v>
      </c>
      <c r="G67" s="62" t="s">
        <v>96</v>
      </c>
      <c r="H67" s="9">
        <v>0.05</v>
      </c>
      <c r="O67" s="51" t="s">
        <v>66</v>
      </c>
      <c r="P67" s="52">
        <v>3.420957916936882</v>
      </c>
      <c r="Q67" t="s">
        <v>106</v>
      </c>
      <c r="R67" s="53">
        <f>H70+P67</f>
        <v>4.150775281721736</v>
      </c>
      <c r="T67">
        <v>9.0</v>
      </c>
      <c r="U67" s="51" t="s">
        <v>65</v>
      </c>
      <c r="V67" s="52">
        <v>3.1371498638543787</v>
      </c>
      <c r="W67" t="s">
        <v>103</v>
      </c>
    </row>
    <row r="68" spans="8:8">
      <c r="A68" s="51" t="s">
        <v>66</v>
      </c>
      <c r="B68" s="51">
        <v>4.0</v>
      </c>
      <c r="C68" s="52">
        <v>13.683831667747528</v>
      </c>
      <c r="D68" s="52">
        <v>3.420957916936882</v>
      </c>
      <c r="E68" s="52">
        <v>0.1526508931508065</v>
      </c>
      <c r="G68" s="63" t="s">
        <v>97</v>
      </c>
      <c r="H68" s="9">
        <f>I60</f>
        <v>36.0</v>
      </c>
      <c r="O68" s="51" t="s">
        <v>67</v>
      </c>
      <c r="P68" s="52">
        <v>3.4731984897762236</v>
      </c>
      <c r="Q68" t="s">
        <v>106</v>
      </c>
      <c r="T68">
        <v>10.0</v>
      </c>
      <c r="U68" s="51" t="s">
        <v>66</v>
      </c>
      <c r="V68" s="52">
        <v>3.420957916936882</v>
      </c>
      <c r="W68" t="s">
        <v>106</v>
      </c>
    </row>
    <row r="69" spans="8:8">
      <c r="A69" s="51" t="s">
        <v>67</v>
      </c>
      <c r="B69" s="51">
        <v>4.0</v>
      </c>
      <c r="C69" s="52">
        <v>13.892793959104894</v>
      </c>
      <c r="D69" s="52">
        <v>3.4731984897762236</v>
      </c>
      <c r="E69" s="52">
        <v>0.6572584505569926</v>
      </c>
      <c r="G69" s="64" t="s">
        <v>98</v>
      </c>
      <c r="H69" s="9">
        <v>4.0</v>
      </c>
      <c r="O69" s="51" t="s">
        <v>64</v>
      </c>
      <c r="P69" s="52">
        <v>3.541614832387487</v>
      </c>
      <c r="Q69" t="s">
        <v>106</v>
      </c>
      <c r="R69" s="53">
        <f>H70+P69</f>
        <v>4.271432197172346</v>
      </c>
      <c r="T69">
        <v>11.0</v>
      </c>
      <c r="U69" s="51" t="s">
        <v>67</v>
      </c>
      <c r="V69" s="52">
        <v>3.4731984897762236</v>
      </c>
      <c r="W69" t="s">
        <v>106</v>
      </c>
    </row>
    <row r="70" spans="8:8" ht="15.75">
      <c r="A70" s="54" t="s">
        <v>68</v>
      </c>
      <c r="B70" s="54">
        <v>4.0</v>
      </c>
      <c r="C70" s="55">
        <v>13.572141982373426</v>
      </c>
      <c r="D70" s="55">
        <v>3.3930354955933564</v>
      </c>
      <c r="E70" s="55">
        <v>0.3978135822581403</v>
      </c>
      <c r="G70" s="65" t="s">
        <v>99</v>
      </c>
      <c r="H70" s="66">
        <f>H66*SQRT(2*H65/H69)</f>
        <v>0.7298173647848558</v>
      </c>
      <c r="O70" s="54" t="s">
        <v>63</v>
      </c>
      <c r="P70" s="55">
        <v>4.138132010150322</v>
      </c>
      <c r="Q70" t="s">
        <v>105</v>
      </c>
      <c r="T70">
        <v>12.0</v>
      </c>
      <c r="U70" s="54" t="s">
        <v>68</v>
      </c>
      <c r="V70" s="55">
        <v>3.3930354955933564</v>
      </c>
      <c r="W70" t="s">
        <v>103</v>
      </c>
    </row>
    <row r="73" spans="8:8">
      <c r="A73" t="s">
        <v>50</v>
      </c>
    </row>
    <row r="74" spans="8:8">
      <c r="A74" t="s">
        <v>82</v>
      </c>
    </row>
    <row r="75" spans="8:8" ht="15.75">
      <c r="A75" t="s">
        <v>51</v>
      </c>
      <c r="G75" t="s">
        <v>69</v>
      </c>
    </row>
    <row r="76" spans="8:8">
      <c r="A76" s="48" t="s">
        <v>52</v>
      </c>
      <c r="B76" s="48" t="s">
        <v>53</v>
      </c>
      <c r="C76" s="48" t="s">
        <v>54</v>
      </c>
      <c r="D76" s="48" t="s">
        <v>55</v>
      </c>
      <c r="E76" s="48" t="s">
        <v>56</v>
      </c>
      <c r="G76" s="48" t="s">
        <v>70</v>
      </c>
      <c r="H76" s="48" t="s">
        <v>71</v>
      </c>
      <c r="I76" s="48" t="s">
        <v>72</v>
      </c>
      <c r="J76" s="48" t="s">
        <v>73</v>
      </c>
      <c r="K76" s="48" t="s">
        <v>74</v>
      </c>
      <c r="L76" s="48" t="s">
        <v>75</v>
      </c>
      <c r="M76" s="48" t="s">
        <v>76</v>
      </c>
      <c r="O76" s="48" t="s">
        <v>52</v>
      </c>
      <c r="P76" s="48" t="s">
        <v>55</v>
      </c>
      <c r="Q76" s="49" t="s">
        <v>101</v>
      </c>
      <c r="T76" s="49" t="s">
        <v>110</v>
      </c>
      <c r="U76" s="48" t="s">
        <v>52</v>
      </c>
      <c r="V76" s="48" t="s">
        <v>55</v>
      </c>
      <c r="W76" s="49" t="s">
        <v>101</v>
      </c>
    </row>
    <row r="77" spans="8:8">
      <c r="A77" s="51" t="s">
        <v>57</v>
      </c>
      <c r="B77" s="51">
        <v>4.0</v>
      </c>
      <c r="C77" s="52">
        <v>10.901466381803875</v>
      </c>
      <c r="D77" s="52">
        <v>2.7253665954509687</v>
      </c>
      <c r="E77" s="52">
        <v>0.08284260937337666</v>
      </c>
      <c r="G77" s="51" t="s">
        <v>77</v>
      </c>
      <c r="H77" s="52">
        <v>27.451874263030497</v>
      </c>
      <c r="I77" s="51">
        <v>11.0</v>
      </c>
      <c r="J77" s="52">
        <v>2.4956249330027727</v>
      </c>
      <c r="K77" s="52">
        <v>5.640802210264685</v>
      </c>
      <c r="L77" s="51">
        <v>3.45904126084914E-5</v>
      </c>
      <c r="M77" s="51">
        <v>2.06660847823752</v>
      </c>
      <c r="O77" s="51" t="s">
        <v>58</v>
      </c>
      <c r="P77" s="52">
        <v>2.584008724833135</v>
      </c>
      <c r="Q77" t="s">
        <v>102</v>
      </c>
      <c r="R77" s="53">
        <f>H88+P77</f>
        <v>3.537885565509515</v>
      </c>
      <c r="T77">
        <v>1.0</v>
      </c>
      <c r="U77" s="51" t="s">
        <v>57</v>
      </c>
      <c r="V77" s="52">
        <v>2.7253665954509687</v>
      </c>
      <c r="W77" t="s">
        <v>102</v>
      </c>
    </row>
    <row r="78" spans="8:8">
      <c r="A78" s="51" t="s">
        <v>58</v>
      </c>
      <c r="B78" s="51">
        <v>4.0</v>
      </c>
      <c r="C78" s="52">
        <v>10.33603489933254</v>
      </c>
      <c r="D78" s="52">
        <v>2.584008724833135</v>
      </c>
      <c r="E78" s="52">
        <v>0.05789756984733881</v>
      </c>
      <c r="G78" s="51" t="s">
        <v>78</v>
      </c>
      <c r="H78" s="52">
        <v>15.927255422041135</v>
      </c>
      <c r="I78" s="51">
        <v>36.0</v>
      </c>
      <c r="J78" s="52">
        <v>0.44242376172336484</v>
      </c>
      <c r="K78" s="52"/>
      <c r="L78" s="51"/>
      <c r="M78" s="51"/>
      <c r="O78" s="51" t="s">
        <v>59</v>
      </c>
      <c r="P78" s="52">
        <v>2.624747302455185</v>
      </c>
      <c r="Q78" t="s">
        <v>102</v>
      </c>
      <c r="R78" s="53">
        <f>H88+P78</f>
        <v>3.578624143131565</v>
      </c>
      <c r="T78">
        <v>2.0</v>
      </c>
      <c r="U78" s="51" t="s">
        <v>58</v>
      </c>
      <c r="V78" s="52">
        <v>2.584008724833135</v>
      </c>
      <c r="W78" t="s">
        <v>102</v>
      </c>
    </row>
    <row r="79" spans="8:8">
      <c r="A79" s="51" t="s">
        <v>59</v>
      </c>
      <c r="B79" s="51">
        <v>4.0</v>
      </c>
      <c r="C79" s="52">
        <v>10.49898920982074</v>
      </c>
      <c r="D79" s="52">
        <v>2.624747302455185</v>
      </c>
      <c r="E79" s="52">
        <v>0.27150831741182674</v>
      </c>
      <c r="G79" s="51"/>
      <c r="H79" s="52"/>
      <c r="I79" s="51"/>
      <c r="J79" s="51"/>
      <c r="K79" s="51"/>
      <c r="L79" s="51"/>
      <c r="M79" s="51"/>
      <c r="O79" s="51" t="s">
        <v>57</v>
      </c>
      <c r="P79" s="52">
        <v>2.7253665954509687</v>
      </c>
      <c r="Q79" t="s">
        <v>102</v>
      </c>
      <c r="R79" s="53">
        <f>H88+P79</f>
        <v>3.679243436127345</v>
      </c>
      <c r="T79">
        <v>3.0</v>
      </c>
      <c r="U79" s="51" t="s">
        <v>59</v>
      </c>
      <c r="V79" s="52">
        <v>2.624747302455185</v>
      </c>
      <c r="W79" t="s">
        <v>102</v>
      </c>
    </row>
    <row r="80" spans="8:8" ht="15.75">
      <c r="A80" s="51" t="s">
        <v>60</v>
      </c>
      <c r="B80" s="51">
        <v>4.0</v>
      </c>
      <c r="C80" s="52">
        <v>11.160777005630308</v>
      </c>
      <c r="D80" s="52">
        <v>2.790194251407577</v>
      </c>
      <c r="E80" s="52">
        <v>0.12692810138952737</v>
      </c>
      <c r="G80" s="54" t="s">
        <v>79</v>
      </c>
      <c r="H80" s="55">
        <v>43.37912968507163</v>
      </c>
      <c r="I80" s="54">
        <v>47.0</v>
      </c>
      <c r="J80" s="54"/>
      <c r="K80" s="54"/>
      <c r="L80" s="54"/>
      <c r="M80" s="54"/>
      <c r="O80" s="51" t="s">
        <v>60</v>
      </c>
      <c r="P80" s="52">
        <v>2.790194251407577</v>
      </c>
      <c r="Q80" t="s">
        <v>104</v>
      </c>
      <c r="R80" s="53">
        <f>H88+P80</f>
        <v>3.744071092083955</v>
      </c>
      <c r="T80">
        <v>4.0</v>
      </c>
      <c r="U80" s="51" t="s">
        <v>60</v>
      </c>
      <c r="V80" s="52">
        <v>2.790194251407577</v>
      </c>
      <c r="W80" t="s">
        <v>104</v>
      </c>
    </row>
    <row r="81" spans="8:8">
      <c r="A81" s="51" t="s">
        <v>61</v>
      </c>
      <c r="B81" s="51">
        <v>4.0</v>
      </c>
      <c r="C81" s="52">
        <v>16.085686692743497</v>
      </c>
      <c r="D81" s="52">
        <v>4.021421673185874</v>
      </c>
      <c r="E81" s="52">
        <v>0.39759461611220576</v>
      </c>
      <c r="O81" s="51" t="s">
        <v>62</v>
      </c>
      <c r="P81" s="52">
        <v>3.720239378122972</v>
      </c>
      <c r="Q81" t="s">
        <v>103</v>
      </c>
      <c r="R81" s="53">
        <f>H88+P81</f>
        <v>4.6741162187993455</v>
      </c>
      <c r="T81">
        <v>5.0</v>
      </c>
      <c r="U81" s="51" t="s">
        <v>61</v>
      </c>
      <c r="V81" s="52">
        <v>4.021421673185874</v>
      </c>
      <c r="W81" t="s">
        <v>106</v>
      </c>
    </row>
    <row r="82" spans="8:8">
      <c r="A82" s="51" t="s">
        <v>62</v>
      </c>
      <c r="B82" s="51">
        <v>4.0</v>
      </c>
      <c r="C82" s="52">
        <v>14.880957512491888</v>
      </c>
      <c r="D82" s="52">
        <v>3.720239378122972</v>
      </c>
      <c r="E82" s="52">
        <v>0.8286546373469434</v>
      </c>
      <c r="G82" s="56" t="s">
        <v>94</v>
      </c>
      <c r="H82" s="57"/>
      <c r="O82" s="51" t="s">
        <v>68</v>
      </c>
      <c r="P82" s="52">
        <v>3.9177547339649044</v>
      </c>
      <c r="Q82" t="s">
        <v>106</v>
      </c>
      <c r="R82" s="53">
        <f>H88+P82</f>
        <v>4.871631574641275</v>
      </c>
      <c r="T82">
        <v>6.0</v>
      </c>
      <c r="U82" s="51" t="s">
        <v>62</v>
      </c>
      <c r="V82" s="52">
        <v>3.720239378122972</v>
      </c>
      <c r="W82" t="s">
        <v>103</v>
      </c>
    </row>
    <row r="83" spans="8:8" ht="18.0">
      <c r="A83" s="51" t="s">
        <v>63</v>
      </c>
      <c r="B83" s="51">
        <v>4.0</v>
      </c>
      <c r="C83" s="52">
        <v>18.71215506711537</v>
      </c>
      <c r="D83" s="52">
        <v>4.678038766778842</v>
      </c>
      <c r="E83" s="52">
        <v>0.02515282840081641</v>
      </c>
      <c r="G83" s="58" t="s">
        <v>100</v>
      </c>
      <c r="H83" s="59">
        <f>J78</f>
        <v>0.44242376172336484</v>
      </c>
      <c r="O83" s="51" t="s">
        <v>61</v>
      </c>
      <c r="P83" s="52">
        <v>4.021421673185874</v>
      </c>
      <c r="Q83" t="s">
        <v>106</v>
      </c>
      <c r="R83" s="53">
        <f>H88+P83</f>
        <v>4.975298513862245</v>
      </c>
      <c r="T83">
        <v>7.0</v>
      </c>
      <c r="U83" s="51" t="s">
        <v>63</v>
      </c>
      <c r="V83" s="52">
        <v>4.678038766778842</v>
      </c>
      <c r="W83" t="s">
        <v>105</v>
      </c>
    </row>
    <row r="84" spans="8:8">
      <c r="A84" s="51" t="s">
        <v>64</v>
      </c>
      <c r="B84" s="51">
        <v>4.0</v>
      </c>
      <c r="C84" s="52">
        <v>18.99947787428582</v>
      </c>
      <c r="D84" s="52">
        <v>4.749869468571455</v>
      </c>
      <c r="E84" s="52">
        <v>0.7991706728942631</v>
      </c>
      <c r="G84" s="60" t="s">
        <v>95</v>
      </c>
      <c r="H84" s="61">
        <f>TINV(H85,H86)</f>
        <v>2.0280940009804507</v>
      </c>
      <c r="O84" s="51" t="s">
        <v>66</v>
      </c>
      <c r="P84" s="52">
        <v>4.028509143157463</v>
      </c>
      <c r="Q84" t="s">
        <v>106</v>
      </c>
      <c r="R84" s="53">
        <f>H88+P84</f>
        <v>4.982385983833835</v>
      </c>
      <c r="T84">
        <v>8.0</v>
      </c>
      <c r="U84" s="51" t="s">
        <v>64</v>
      </c>
      <c r="V84" s="52">
        <v>4.749869468571455</v>
      </c>
      <c r="W84" t="s">
        <v>105</v>
      </c>
    </row>
    <row r="85" spans="8:8">
      <c r="A85" s="51" t="s">
        <v>65</v>
      </c>
      <c r="B85" s="51">
        <v>4.0</v>
      </c>
      <c r="C85" s="52">
        <v>16.182154828736277</v>
      </c>
      <c r="D85" s="52">
        <v>4.045538707184069</v>
      </c>
      <c r="E85" s="52">
        <v>0.6014104106555749</v>
      </c>
      <c r="G85" s="62" t="s">
        <v>96</v>
      </c>
      <c r="H85" s="9">
        <v>0.05</v>
      </c>
      <c r="O85" s="51" t="s">
        <v>65</v>
      </c>
      <c r="P85" s="52">
        <v>4.045538707184069</v>
      </c>
      <c r="Q85" t="s">
        <v>106</v>
      </c>
      <c r="R85" s="53">
        <f>H88+P85</f>
        <v>4.999415547860445</v>
      </c>
      <c r="T85">
        <v>9.0</v>
      </c>
      <c r="U85" s="51" t="s">
        <v>65</v>
      </c>
      <c r="V85" s="52">
        <v>4.045538707184069</v>
      </c>
      <c r="W85" t="s">
        <v>106</v>
      </c>
    </row>
    <row r="86" spans="8:8">
      <c r="A86" s="51" t="s">
        <v>66</v>
      </c>
      <c r="B86" s="51">
        <v>4.0</v>
      </c>
      <c r="C86" s="52">
        <v>16.114036572629853</v>
      </c>
      <c r="D86" s="52">
        <v>4.028509143157463</v>
      </c>
      <c r="E86" s="52">
        <v>0.8007660714429127</v>
      </c>
      <c r="G86" s="63" t="s">
        <v>97</v>
      </c>
      <c r="H86" s="9">
        <f>I78</f>
        <v>36.0</v>
      </c>
      <c r="O86" s="51" t="s">
        <v>67</v>
      </c>
      <c r="P86" s="52">
        <v>4.20444871027427</v>
      </c>
      <c r="Q86" t="s">
        <v>106</v>
      </c>
      <c r="T86">
        <v>10.0</v>
      </c>
      <c r="U86" s="51" t="s">
        <v>66</v>
      </c>
      <c r="V86" s="52">
        <v>4.028509143157463</v>
      </c>
      <c r="W86" t="s">
        <v>106</v>
      </c>
    </row>
    <row r="87" spans="8:8">
      <c r="A87" s="51" t="s">
        <v>67</v>
      </c>
      <c r="B87" s="51">
        <v>4.0</v>
      </c>
      <c r="C87" s="52">
        <v>16.81779484109708</v>
      </c>
      <c r="D87" s="52">
        <v>4.20444871027427</v>
      </c>
      <c r="E87" s="52">
        <v>0.3998774016267106</v>
      </c>
      <c r="G87" s="64" t="s">
        <v>98</v>
      </c>
      <c r="H87" s="9">
        <v>4.0</v>
      </c>
      <c r="O87" s="51" t="s">
        <v>63</v>
      </c>
      <c r="P87" s="52">
        <v>4.678038766778842</v>
      </c>
      <c r="Q87" t="s">
        <v>105</v>
      </c>
      <c r="R87" s="53">
        <f>H88+P87</f>
        <v>5.631915607455215</v>
      </c>
      <c r="T87">
        <v>11.0</v>
      </c>
      <c r="U87" s="51" t="s">
        <v>67</v>
      </c>
      <c r="V87" s="52">
        <v>4.20444871027427</v>
      </c>
      <c r="W87" t="s">
        <v>106</v>
      </c>
    </row>
    <row r="88" spans="8:8" ht="15.75">
      <c r="A88" s="54" t="s">
        <v>68</v>
      </c>
      <c r="B88" s="54">
        <v>4.0</v>
      </c>
      <c r="C88" s="55">
        <v>15.671018935859617</v>
      </c>
      <c r="D88" s="55">
        <v>3.9177547339649044</v>
      </c>
      <c r="E88" s="55">
        <v>0.9172819041788832</v>
      </c>
      <c r="G88" s="65" t="s">
        <v>99</v>
      </c>
      <c r="H88" s="66">
        <f>H84*SQRT(2*H83/H87)</f>
        <v>0.953876840676375</v>
      </c>
      <c r="O88" s="54" t="s">
        <v>64</v>
      </c>
      <c r="P88" s="55">
        <v>4.749869468571455</v>
      </c>
      <c r="Q88" t="s">
        <v>105</v>
      </c>
      <c r="T88">
        <v>12.0</v>
      </c>
      <c r="U88" s="54" t="s">
        <v>68</v>
      </c>
      <c r="V88" s="55">
        <v>3.9177547339649044</v>
      </c>
      <c r="W88" t="s">
        <v>106</v>
      </c>
    </row>
    <row r="91" spans="8:8">
      <c r="A91" t="s">
        <v>50</v>
      </c>
    </row>
    <row r="92" spans="8:8">
      <c r="A92" t="s">
        <v>83</v>
      </c>
    </row>
    <row r="93" spans="8:8" ht="15.75">
      <c r="A93" t="s">
        <v>51</v>
      </c>
      <c r="G93" t="s">
        <v>69</v>
      </c>
    </row>
    <row r="94" spans="8:8">
      <c r="A94" s="48" t="s">
        <v>52</v>
      </c>
      <c r="B94" s="48" t="s">
        <v>53</v>
      </c>
      <c r="C94" s="48" t="s">
        <v>54</v>
      </c>
      <c r="D94" s="48" t="s">
        <v>55</v>
      </c>
      <c r="E94" s="48" t="s">
        <v>56</v>
      </c>
      <c r="G94" s="48" t="s">
        <v>70</v>
      </c>
      <c r="H94" s="48" t="s">
        <v>71</v>
      </c>
      <c r="I94" s="48" t="s">
        <v>72</v>
      </c>
      <c r="J94" s="48" t="s">
        <v>73</v>
      </c>
      <c r="K94" s="48" t="s">
        <v>74</v>
      </c>
      <c r="L94" s="48" t="s">
        <v>75</v>
      </c>
      <c r="M94" s="48" t="s">
        <v>76</v>
      </c>
      <c r="O94" s="48" t="s">
        <v>52</v>
      </c>
      <c r="P94" s="48" t="s">
        <v>55</v>
      </c>
      <c r="Q94" s="49" t="s">
        <v>101</v>
      </c>
      <c r="T94" s="49" t="s">
        <v>110</v>
      </c>
      <c r="U94" s="48" t="s">
        <v>52</v>
      </c>
      <c r="V94" s="48" t="s">
        <v>55</v>
      </c>
      <c r="W94" s="49" t="s">
        <v>101</v>
      </c>
    </row>
    <row r="95" spans="8:8">
      <c r="A95" s="51" t="s">
        <v>57</v>
      </c>
      <c r="B95" s="51">
        <v>4.0</v>
      </c>
      <c r="C95" s="52">
        <v>10.637321830828107</v>
      </c>
      <c r="D95" s="52">
        <v>2.6593304577070267</v>
      </c>
      <c r="E95" s="52">
        <v>0.07618617368646884</v>
      </c>
      <c r="G95" s="51" t="s">
        <v>77</v>
      </c>
      <c r="H95" s="52">
        <v>28.443159790107586</v>
      </c>
      <c r="I95" s="51">
        <v>11.0</v>
      </c>
      <c r="J95" s="52">
        <v>2.5857417991006897</v>
      </c>
      <c r="K95" s="52">
        <v>5.909683194868216</v>
      </c>
      <c r="L95" s="51">
        <v>2.1710513345394202E-5</v>
      </c>
      <c r="M95" s="51">
        <v>2.06660847823752</v>
      </c>
      <c r="O95" s="51" t="s">
        <v>58</v>
      </c>
      <c r="P95" s="52">
        <v>2.5085345682563</v>
      </c>
      <c r="Q95" t="s">
        <v>102</v>
      </c>
      <c r="R95" s="53">
        <f>H106+P95</f>
        <v>3.4571355299509947</v>
      </c>
      <c r="T95">
        <v>1.0</v>
      </c>
      <c r="U95" s="51" t="s">
        <v>57</v>
      </c>
      <c r="V95" s="52">
        <v>2.6593304577070267</v>
      </c>
      <c r="W95" t="s">
        <v>102</v>
      </c>
    </row>
    <row r="96" spans="8:8">
      <c r="A96" s="51" t="s">
        <v>58</v>
      </c>
      <c r="B96" s="51">
        <v>4.0</v>
      </c>
      <c r="C96" s="52">
        <v>10.0341382730252</v>
      </c>
      <c r="D96" s="52">
        <v>2.5085345682563</v>
      </c>
      <c r="E96" s="52">
        <v>0.0815893984012162</v>
      </c>
      <c r="G96" s="51" t="s">
        <v>78</v>
      </c>
      <c r="H96" s="52">
        <v>15.751555827638683</v>
      </c>
      <c r="I96" s="51">
        <v>36.0</v>
      </c>
      <c r="J96" s="52">
        <v>0.4375432174344078</v>
      </c>
      <c r="K96" s="52"/>
      <c r="L96" s="51"/>
      <c r="M96" s="51"/>
      <c r="O96" s="51" t="s">
        <v>59</v>
      </c>
      <c r="P96" s="52">
        <v>2.565677941699356</v>
      </c>
      <c r="Q96" t="s">
        <v>102</v>
      </c>
      <c r="R96" s="53">
        <f>H106+P96</f>
        <v>3.5142789033940547</v>
      </c>
      <c r="T96">
        <v>2.0</v>
      </c>
      <c r="U96" s="51" t="s">
        <v>58</v>
      </c>
      <c r="V96" s="52">
        <v>2.5085345682563</v>
      </c>
      <c r="W96" t="s">
        <v>102</v>
      </c>
    </row>
    <row r="97" spans="8:8">
      <c r="A97" s="51" t="s">
        <v>59</v>
      </c>
      <c r="B97" s="51">
        <v>4.0</v>
      </c>
      <c r="C97" s="52">
        <v>10.262711766797423</v>
      </c>
      <c r="D97" s="52">
        <v>2.565677941699356</v>
      </c>
      <c r="E97" s="52">
        <v>0.2075453754529235</v>
      </c>
      <c r="G97" s="51"/>
      <c r="H97" s="52"/>
      <c r="I97" s="51"/>
      <c r="J97" s="51"/>
      <c r="K97" s="51"/>
      <c r="L97" s="51"/>
      <c r="M97" s="51"/>
      <c r="O97" s="51" t="s">
        <v>57</v>
      </c>
      <c r="P97" s="52">
        <v>2.6593304577070267</v>
      </c>
      <c r="Q97" t="s">
        <v>102</v>
      </c>
      <c r="R97" s="53">
        <f>H106+P97</f>
        <v>3.6079314194017247</v>
      </c>
      <c r="T97">
        <v>3.0</v>
      </c>
      <c r="U97" s="51" t="s">
        <v>59</v>
      </c>
      <c r="V97" s="52">
        <v>2.565677941699356</v>
      </c>
      <c r="W97" t="s">
        <v>102</v>
      </c>
    </row>
    <row r="98" spans="8:8" ht="15.75">
      <c r="A98" s="51" t="s">
        <v>60</v>
      </c>
      <c r="B98" s="51">
        <v>4.0</v>
      </c>
      <c r="C98" s="52">
        <v>10.89663245465454</v>
      </c>
      <c r="D98" s="52">
        <v>2.724158113663635</v>
      </c>
      <c r="E98" s="52">
        <v>0.1316875804182646</v>
      </c>
      <c r="G98" s="54" t="s">
        <v>79</v>
      </c>
      <c r="H98" s="55">
        <v>44.19471561774627</v>
      </c>
      <c r="I98" s="54">
        <v>47.0</v>
      </c>
      <c r="J98" s="54"/>
      <c r="K98" s="54"/>
      <c r="L98" s="54"/>
      <c r="M98" s="54"/>
      <c r="O98" s="51" t="s">
        <v>60</v>
      </c>
      <c r="P98" s="52">
        <v>2.724158113663635</v>
      </c>
      <c r="Q98" t="s">
        <v>104</v>
      </c>
      <c r="R98" s="53">
        <f>H106+P98</f>
        <v>3.672759075358335</v>
      </c>
      <c r="T98">
        <v>4.0</v>
      </c>
      <c r="U98" s="51" t="s">
        <v>60</v>
      </c>
      <c r="V98" s="52">
        <v>2.724158113663635</v>
      </c>
      <c r="W98" t="s">
        <v>104</v>
      </c>
    </row>
    <row r="99" spans="8:8">
      <c r="A99" s="51" t="s">
        <v>61</v>
      </c>
      <c r="B99" s="51">
        <v>4.0</v>
      </c>
      <c r="C99" s="52">
        <v>15.94547631737085</v>
      </c>
      <c r="D99" s="52">
        <v>3.9863690793427127</v>
      </c>
      <c r="E99" s="52">
        <v>0.35518639855142453</v>
      </c>
      <c r="O99" s="51" t="s">
        <v>62</v>
      </c>
      <c r="P99" s="52">
        <v>3.671027797973179</v>
      </c>
      <c r="Q99" t="s">
        <v>103</v>
      </c>
      <c r="R99" s="53">
        <f>H106+P99</f>
        <v>4.619628759667875</v>
      </c>
      <c r="T99">
        <v>5.0</v>
      </c>
      <c r="U99" s="51" t="s">
        <v>61</v>
      </c>
      <c r="V99" s="52">
        <v>3.9863690793427127</v>
      </c>
      <c r="W99" t="s">
        <v>106</v>
      </c>
    </row>
    <row r="100" spans="8:8">
      <c r="A100" s="51" t="s">
        <v>62</v>
      </c>
      <c r="B100" s="51">
        <v>4.0</v>
      </c>
      <c r="C100" s="52">
        <v>14.684111191892717</v>
      </c>
      <c r="D100" s="52">
        <v>3.671027797973179</v>
      </c>
      <c r="E100" s="52">
        <v>0.8569051175094984</v>
      </c>
      <c r="G100" s="56" t="s">
        <v>94</v>
      </c>
      <c r="H100" s="57"/>
      <c r="O100" s="51" t="s">
        <v>68</v>
      </c>
      <c r="P100" s="52">
        <v>3.889508775037255</v>
      </c>
      <c r="Q100" t="s">
        <v>106</v>
      </c>
      <c r="R100" s="53">
        <f>H106+P100</f>
        <v>4.838109736731955</v>
      </c>
      <c r="T100">
        <v>6.0</v>
      </c>
      <c r="U100" s="51" t="s">
        <v>62</v>
      </c>
      <c r="V100" s="52">
        <v>3.671027797973179</v>
      </c>
      <c r="W100" t="s">
        <v>103</v>
      </c>
    </row>
    <row r="101" spans="8:8" ht="18.0">
      <c r="A101" s="51" t="s">
        <v>63</v>
      </c>
      <c r="B101" s="51">
        <v>4.0</v>
      </c>
      <c r="C101" s="52">
        <v>18.586769664256863</v>
      </c>
      <c r="D101" s="52">
        <v>4.646692416064216</v>
      </c>
      <c r="E101" s="52">
        <v>0.014240194729144832</v>
      </c>
      <c r="G101" s="58" t="s">
        <v>100</v>
      </c>
      <c r="H101" s="59">
        <f>J96</f>
        <v>0.4375432174344078</v>
      </c>
      <c r="O101" s="51" t="s">
        <v>66</v>
      </c>
      <c r="P101" s="52">
        <v>3.9694397824016345</v>
      </c>
      <c r="Q101" t="s">
        <v>106</v>
      </c>
      <c r="R101" s="53">
        <f>H106+P101</f>
        <v>4.918040744096325</v>
      </c>
      <c r="T101">
        <v>7.0</v>
      </c>
      <c r="U101" s="51" t="s">
        <v>63</v>
      </c>
      <c r="V101" s="52">
        <v>4.646692416064216</v>
      </c>
      <c r="W101" t="s">
        <v>105</v>
      </c>
    </row>
    <row r="102" spans="8:8">
      <c r="A102" s="51" t="s">
        <v>64</v>
      </c>
      <c r="B102" s="51">
        <v>4.0</v>
      </c>
      <c r="C102" s="52">
        <v>18.850643967072067</v>
      </c>
      <c r="D102" s="52">
        <v>4.712660991768017</v>
      </c>
      <c r="E102" s="52">
        <v>0.8439396458952709</v>
      </c>
      <c r="G102" s="60" t="s">
        <v>95</v>
      </c>
      <c r="H102" s="61">
        <f>TINV(H103,H104)</f>
        <v>2.0280940009804507</v>
      </c>
      <c r="O102" s="51" t="s">
        <v>61</v>
      </c>
      <c r="P102" s="52">
        <v>3.9863690793427127</v>
      </c>
      <c r="Q102" t="s">
        <v>106</v>
      </c>
      <c r="R102" s="53">
        <f>H106+P102</f>
        <v>4.934970041037405</v>
      </c>
      <c r="T102">
        <v>8.0</v>
      </c>
      <c r="U102" s="51" t="s">
        <v>64</v>
      </c>
      <c r="V102" s="52">
        <v>4.712660991768017</v>
      </c>
      <c r="W102" t="s">
        <v>105</v>
      </c>
    </row>
    <row r="103" spans="8:8">
      <c r="A103" s="51" t="s">
        <v>65</v>
      </c>
      <c r="B103" s="51">
        <v>4.0</v>
      </c>
      <c r="C103" s="52">
        <v>16.05676942587777</v>
      </c>
      <c r="D103" s="52">
        <v>4.014192356469443</v>
      </c>
      <c r="E103" s="52">
        <v>0.5376269271303565</v>
      </c>
      <c r="G103" s="62" t="s">
        <v>96</v>
      </c>
      <c r="H103" s="9">
        <v>0.05</v>
      </c>
      <c r="O103" s="51" t="s">
        <v>65</v>
      </c>
      <c r="P103" s="52">
        <v>4.014192356469443</v>
      </c>
      <c r="Q103" t="s">
        <v>106</v>
      </c>
      <c r="R103" s="53">
        <f>H106+P103</f>
        <v>4.9627933181641355</v>
      </c>
      <c r="T103">
        <v>9.0</v>
      </c>
      <c r="U103" s="51" t="s">
        <v>65</v>
      </c>
      <c r="V103" s="52">
        <v>4.014192356469443</v>
      </c>
      <c r="W103" t="s">
        <v>106</v>
      </c>
    </row>
    <row r="104" spans="8:8">
      <c r="A104" s="51" t="s">
        <v>66</v>
      </c>
      <c r="B104" s="51">
        <v>4.0</v>
      </c>
      <c r="C104" s="52">
        <v>15.877759129606538</v>
      </c>
      <c r="D104" s="52">
        <v>3.9694397824016345</v>
      </c>
      <c r="E104" s="52">
        <v>0.9579213017072306</v>
      </c>
      <c r="G104" s="63" t="s">
        <v>97</v>
      </c>
      <c r="H104" s="9">
        <f>I96</f>
        <v>36.0</v>
      </c>
      <c r="O104" s="51" t="s">
        <v>67</v>
      </c>
      <c r="P104" s="52">
        <v>4.171338188905154</v>
      </c>
      <c r="Q104" t="s">
        <v>106</v>
      </c>
      <c r="T104">
        <v>10.0</v>
      </c>
      <c r="U104" s="51" t="s">
        <v>66</v>
      </c>
      <c r="V104" s="52">
        <v>3.9694397824016345</v>
      </c>
      <c r="W104" t="s">
        <v>106</v>
      </c>
    </row>
    <row r="105" spans="8:8">
      <c r="A105" s="51" t="s">
        <v>67</v>
      </c>
      <c r="B105" s="51">
        <v>4.0</v>
      </c>
      <c r="C105" s="52">
        <v>16.685352755620617</v>
      </c>
      <c r="D105" s="52">
        <v>4.171338188905154</v>
      </c>
      <c r="E105" s="52">
        <v>0.36099245028412</v>
      </c>
      <c r="G105" s="64" t="s">
        <v>98</v>
      </c>
      <c r="H105" s="9">
        <v>4.0</v>
      </c>
      <c r="O105" s="51" t="s">
        <v>63</v>
      </c>
      <c r="P105" s="52">
        <v>4.646692416064216</v>
      </c>
      <c r="Q105" t="s">
        <v>105</v>
      </c>
      <c r="R105" s="53">
        <f>H106+P105</f>
        <v>5.5952933777589156</v>
      </c>
      <c r="T105">
        <v>11.0</v>
      </c>
      <c r="U105" s="51" t="s">
        <v>67</v>
      </c>
      <c r="V105" s="52">
        <v>4.171338188905154</v>
      </c>
      <c r="W105" t="s">
        <v>106</v>
      </c>
    </row>
    <row r="106" spans="8:8" ht="15.75">
      <c r="A106" s="54" t="s">
        <v>68</v>
      </c>
      <c r="B106" s="54">
        <v>4.0</v>
      </c>
      <c r="C106" s="55">
        <v>15.55803510014902</v>
      </c>
      <c r="D106" s="55">
        <v>3.889508775037255</v>
      </c>
      <c r="E106" s="55">
        <v>0.8266980454469817</v>
      </c>
      <c r="G106" s="65" t="s">
        <v>99</v>
      </c>
      <c r="H106" s="66">
        <f>H102*SQRT(2*H101/H105)</f>
        <v>0.9486009616946949</v>
      </c>
      <c r="O106" s="54" t="s">
        <v>64</v>
      </c>
      <c r="P106" s="55">
        <v>4.712660991768017</v>
      </c>
      <c r="Q106" t="s">
        <v>105</v>
      </c>
      <c r="T106">
        <v>12.0</v>
      </c>
      <c r="U106" s="54" t="s">
        <v>68</v>
      </c>
      <c r="V106" s="55">
        <v>3.889508775037255</v>
      </c>
      <c r="W106" t="s">
        <v>106</v>
      </c>
    </row>
    <row r="109" spans="8:8">
      <c r="A109" t="s">
        <v>50</v>
      </c>
    </row>
    <row r="110" spans="8:8">
      <c r="A110" t="s">
        <v>84</v>
      </c>
    </row>
    <row r="111" spans="8:8" ht="15.75">
      <c r="A111" t="s">
        <v>51</v>
      </c>
      <c r="G111" t="s">
        <v>69</v>
      </c>
    </row>
    <row r="112" spans="8:8">
      <c r="A112" s="48" t="s">
        <v>52</v>
      </c>
      <c r="B112" s="48" t="s">
        <v>53</v>
      </c>
      <c r="C112" s="48" t="s">
        <v>54</v>
      </c>
      <c r="D112" s="48" t="s">
        <v>55</v>
      </c>
      <c r="E112" s="48" t="s">
        <v>56</v>
      </c>
      <c r="G112" s="48" t="s">
        <v>70</v>
      </c>
      <c r="H112" s="48" t="s">
        <v>71</v>
      </c>
      <c r="I112" s="48" t="s">
        <v>72</v>
      </c>
      <c r="J112" s="48" t="s">
        <v>73</v>
      </c>
      <c r="K112" s="48" t="s">
        <v>74</v>
      </c>
      <c r="L112" s="48" t="s">
        <v>75</v>
      </c>
      <c r="M112" s="48" t="s">
        <v>76</v>
      </c>
      <c r="O112" s="48" t="s">
        <v>52</v>
      </c>
      <c r="P112" s="48" t="s">
        <v>55</v>
      </c>
      <c r="Q112" s="49" t="s">
        <v>101</v>
      </c>
      <c r="T112" s="49" t="s">
        <v>110</v>
      </c>
      <c r="U112" s="48" t="s">
        <v>52</v>
      </c>
      <c r="V112" s="48" t="s">
        <v>55</v>
      </c>
      <c r="W112" s="49" t="s">
        <v>101</v>
      </c>
    </row>
    <row r="113" spans="8:8">
      <c r="A113" s="51" t="s">
        <v>57</v>
      </c>
      <c r="B113" s="51">
        <v>4.0</v>
      </c>
      <c r="C113" s="52">
        <v>10.637321830828107</v>
      </c>
      <c r="D113" s="52">
        <v>2.6593304577070267</v>
      </c>
      <c r="E113" s="52">
        <v>0.07618617368646884</v>
      </c>
      <c r="G113" s="51" t="s">
        <v>77</v>
      </c>
      <c r="H113" s="52">
        <v>28.443159790107586</v>
      </c>
      <c r="I113" s="51">
        <v>11.0</v>
      </c>
      <c r="J113" s="52">
        <v>2.5857417991006897</v>
      </c>
      <c r="K113" s="52">
        <v>5.909683194868216</v>
      </c>
      <c r="L113" s="51">
        <v>2.1710513345394202E-5</v>
      </c>
      <c r="M113" s="51">
        <v>2.06660847823752</v>
      </c>
      <c r="O113" s="51" t="s">
        <v>58</v>
      </c>
      <c r="P113" s="52">
        <v>2.5085345682563</v>
      </c>
      <c r="Q113" t="s">
        <v>102</v>
      </c>
      <c r="R113" s="53">
        <f>H124+P113</f>
        <v>3.4571355299509947</v>
      </c>
      <c r="T113">
        <v>1.0</v>
      </c>
      <c r="U113" s="51" t="s">
        <v>57</v>
      </c>
      <c r="V113" s="52">
        <v>2.6593304577070267</v>
      </c>
      <c r="W113" t="s">
        <v>102</v>
      </c>
    </row>
    <row r="114" spans="8:8">
      <c r="A114" s="51" t="s">
        <v>58</v>
      </c>
      <c r="B114" s="51">
        <v>4.0</v>
      </c>
      <c r="C114" s="52">
        <v>10.0341382730252</v>
      </c>
      <c r="D114" s="52">
        <v>2.5085345682563</v>
      </c>
      <c r="E114" s="52">
        <v>0.0815893984012162</v>
      </c>
      <c r="G114" s="51" t="s">
        <v>78</v>
      </c>
      <c r="H114" s="52">
        <v>15.751555827638683</v>
      </c>
      <c r="I114" s="51">
        <v>36.0</v>
      </c>
      <c r="J114" s="52">
        <v>0.4375432174344078</v>
      </c>
      <c r="K114" s="52"/>
      <c r="L114" s="51"/>
      <c r="M114" s="51"/>
      <c r="O114" s="51" t="s">
        <v>59</v>
      </c>
      <c r="P114" s="52">
        <v>2.565677941699356</v>
      </c>
      <c r="Q114" t="s">
        <v>102</v>
      </c>
      <c r="R114" s="53">
        <f>H124+P114</f>
        <v>3.5142789033940547</v>
      </c>
      <c r="T114">
        <v>2.0</v>
      </c>
      <c r="U114" s="51" t="s">
        <v>58</v>
      </c>
      <c r="V114" s="52">
        <v>2.5085345682563</v>
      </c>
      <c r="W114" t="s">
        <v>102</v>
      </c>
    </row>
    <row r="115" spans="8:8">
      <c r="A115" s="51" t="s">
        <v>59</v>
      </c>
      <c r="B115" s="51">
        <v>4.0</v>
      </c>
      <c r="C115" s="52">
        <v>10.262711766797423</v>
      </c>
      <c r="D115" s="52">
        <v>2.565677941699356</v>
      </c>
      <c r="E115" s="52">
        <v>0.2075453754529235</v>
      </c>
      <c r="G115" s="51"/>
      <c r="H115" s="52"/>
      <c r="I115" s="51"/>
      <c r="J115" s="51"/>
      <c r="K115" s="51"/>
      <c r="L115" s="51"/>
      <c r="M115" s="51"/>
      <c r="O115" s="51" t="s">
        <v>57</v>
      </c>
      <c r="P115" s="52">
        <v>2.6593304577070267</v>
      </c>
      <c r="Q115" t="s">
        <v>102</v>
      </c>
      <c r="R115" s="53">
        <f>H124+P115</f>
        <v>3.6079314194017247</v>
      </c>
      <c r="T115">
        <v>3.0</v>
      </c>
      <c r="U115" s="51" t="s">
        <v>59</v>
      </c>
      <c r="V115" s="52">
        <v>2.565677941699356</v>
      </c>
      <c r="W115" t="s">
        <v>102</v>
      </c>
    </row>
    <row r="116" spans="8:8" ht="15.75">
      <c r="A116" s="51" t="s">
        <v>60</v>
      </c>
      <c r="B116" s="51">
        <v>4.0</v>
      </c>
      <c r="C116" s="52">
        <v>10.89663245465454</v>
      </c>
      <c r="D116" s="52">
        <v>2.724158113663635</v>
      </c>
      <c r="E116" s="52">
        <v>0.1316875804182646</v>
      </c>
      <c r="G116" s="54" t="s">
        <v>79</v>
      </c>
      <c r="H116" s="55">
        <v>44.19471561774627</v>
      </c>
      <c r="I116" s="54">
        <v>47.0</v>
      </c>
      <c r="J116" s="54"/>
      <c r="K116" s="54"/>
      <c r="L116" s="54"/>
      <c r="M116" s="54"/>
      <c r="O116" s="51" t="s">
        <v>60</v>
      </c>
      <c r="P116" s="52">
        <v>2.724158113663635</v>
      </c>
      <c r="Q116" t="s">
        <v>104</v>
      </c>
      <c r="R116" s="53">
        <f>H124+P116</f>
        <v>3.672759075358335</v>
      </c>
      <c r="T116">
        <v>4.0</v>
      </c>
      <c r="U116" s="51" t="s">
        <v>60</v>
      </c>
      <c r="V116" s="52">
        <v>2.724158113663635</v>
      </c>
      <c r="W116" t="s">
        <v>104</v>
      </c>
    </row>
    <row r="117" spans="8:8">
      <c r="A117" s="51" t="s">
        <v>61</v>
      </c>
      <c r="B117" s="51">
        <v>4.0</v>
      </c>
      <c r="C117" s="52">
        <v>15.94547631737085</v>
      </c>
      <c r="D117" s="52">
        <v>3.9863690793427127</v>
      </c>
      <c r="E117" s="52">
        <v>0.35518639855142453</v>
      </c>
      <c r="O117" s="51" t="s">
        <v>62</v>
      </c>
      <c r="P117" s="52">
        <v>3.671027797973179</v>
      </c>
      <c r="Q117" t="s">
        <v>103</v>
      </c>
      <c r="R117" s="53">
        <f>H124+P117</f>
        <v>4.619628759667875</v>
      </c>
      <c r="T117">
        <v>5.0</v>
      </c>
      <c r="U117" s="51" t="s">
        <v>61</v>
      </c>
      <c r="V117" s="52">
        <v>3.9863690793427127</v>
      </c>
      <c r="W117" t="s">
        <v>106</v>
      </c>
    </row>
    <row r="118" spans="8:8">
      <c r="A118" s="51" t="s">
        <v>62</v>
      </c>
      <c r="B118" s="51">
        <v>4.0</v>
      </c>
      <c r="C118" s="52">
        <v>14.684111191892717</v>
      </c>
      <c r="D118" s="52">
        <v>3.671027797973179</v>
      </c>
      <c r="E118" s="52">
        <v>0.8569051175094984</v>
      </c>
      <c r="G118" s="56" t="s">
        <v>94</v>
      </c>
      <c r="H118" s="57"/>
      <c r="O118" s="51" t="s">
        <v>68</v>
      </c>
      <c r="P118" s="52">
        <v>3.889508775037255</v>
      </c>
      <c r="Q118" t="s">
        <v>106</v>
      </c>
      <c r="R118" s="53">
        <f>H124+P118</f>
        <v>4.838109736731955</v>
      </c>
      <c r="T118">
        <v>6.0</v>
      </c>
      <c r="U118" s="51" t="s">
        <v>62</v>
      </c>
      <c r="V118" s="52">
        <v>3.671027797973179</v>
      </c>
      <c r="W118" t="s">
        <v>103</v>
      </c>
    </row>
    <row r="119" spans="8:8" ht="18.0">
      <c r="A119" s="51" t="s">
        <v>63</v>
      </c>
      <c r="B119" s="51">
        <v>4.0</v>
      </c>
      <c r="C119" s="52">
        <v>18.586769664256863</v>
      </c>
      <c r="D119" s="52">
        <v>4.646692416064216</v>
      </c>
      <c r="E119" s="52">
        <v>0.014240194729144832</v>
      </c>
      <c r="G119" s="58" t="s">
        <v>100</v>
      </c>
      <c r="H119" s="59">
        <f>J114</f>
        <v>0.4375432174344078</v>
      </c>
      <c r="O119" s="51" t="s">
        <v>66</v>
      </c>
      <c r="P119" s="52">
        <v>3.9694397824016345</v>
      </c>
      <c r="Q119" t="s">
        <v>106</v>
      </c>
      <c r="R119" s="53">
        <f>H124+P119</f>
        <v>4.918040744096325</v>
      </c>
      <c r="T119">
        <v>7.0</v>
      </c>
      <c r="U119" s="51" t="s">
        <v>63</v>
      </c>
      <c r="V119" s="52">
        <v>4.646692416064216</v>
      </c>
      <c r="W119" t="s">
        <v>105</v>
      </c>
    </row>
    <row r="120" spans="8:8">
      <c r="A120" s="51" t="s">
        <v>64</v>
      </c>
      <c r="B120" s="51">
        <v>4.0</v>
      </c>
      <c r="C120" s="52">
        <v>18.850643967072067</v>
      </c>
      <c r="D120" s="52">
        <v>4.712660991768017</v>
      </c>
      <c r="E120" s="52">
        <v>0.8439396458952709</v>
      </c>
      <c r="G120" s="60" t="s">
        <v>95</v>
      </c>
      <c r="H120" s="61">
        <f>TINV(H121,H122)</f>
        <v>2.0280940009804507</v>
      </c>
      <c r="O120" s="51" t="s">
        <v>61</v>
      </c>
      <c r="P120" s="52">
        <v>3.9863690793427127</v>
      </c>
      <c r="Q120" t="s">
        <v>106</v>
      </c>
      <c r="R120" s="53">
        <f>H124+P120</f>
        <v>4.934970041037405</v>
      </c>
      <c r="T120">
        <v>8.0</v>
      </c>
      <c r="U120" s="51" t="s">
        <v>64</v>
      </c>
      <c r="V120" s="52">
        <v>4.712660991768017</v>
      </c>
      <c r="W120" t="s">
        <v>105</v>
      </c>
    </row>
    <row r="121" spans="8:8">
      <c r="A121" s="51" t="s">
        <v>65</v>
      </c>
      <c r="B121" s="51">
        <v>4.0</v>
      </c>
      <c r="C121" s="52">
        <v>16.05676942587777</v>
      </c>
      <c r="D121" s="52">
        <v>4.014192356469443</v>
      </c>
      <c r="E121" s="52">
        <v>0.5376269271303565</v>
      </c>
      <c r="G121" s="62" t="s">
        <v>96</v>
      </c>
      <c r="H121" s="9">
        <v>0.05</v>
      </c>
      <c r="O121" s="51" t="s">
        <v>65</v>
      </c>
      <c r="P121" s="52">
        <v>4.014192356469443</v>
      </c>
      <c r="Q121" t="s">
        <v>106</v>
      </c>
      <c r="R121" s="53">
        <f>H124+P121</f>
        <v>4.9627933181641355</v>
      </c>
      <c r="T121">
        <v>9.0</v>
      </c>
      <c r="U121" s="51" t="s">
        <v>65</v>
      </c>
      <c r="V121" s="52">
        <v>4.014192356469443</v>
      </c>
      <c r="W121" t="s">
        <v>106</v>
      </c>
    </row>
    <row r="122" spans="8:8">
      <c r="A122" s="51" t="s">
        <v>66</v>
      </c>
      <c r="B122" s="51">
        <v>4.0</v>
      </c>
      <c r="C122" s="52">
        <v>15.877759129606538</v>
      </c>
      <c r="D122" s="52">
        <v>3.9694397824016345</v>
      </c>
      <c r="E122" s="52">
        <v>0.9579213017072306</v>
      </c>
      <c r="G122" s="63" t="s">
        <v>97</v>
      </c>
      <c r="H122" s="9">
        <f>I114</f>
        <v>36.0</v>
      </c>
      <c r="O122" s="51" t="s">
        <v>67</v>
      </c>
      <c r="P122" s="52">
        <v>4.171338188905154</v>
      </c>
      <c r="Q122" t="s">
        <v>106</v>
      </c>
      <c r="T122">
        <v>10.0</v>
      </c>
      <c r="U122" s="51" t="s">
        <v>66</v>
      </c>
      <c r="V122" s="52">
        <v>3.9694397824016345</v>
      </c>
      <c r="W122" t="s">
        <v>106</v>
      </c>
    </row>
    <row r="123" spans="8:8">
      <c r="A123" s="51" t="s">
        <v>67</v>
      </c>
      <c r="B123" s="51">
        <v>4.0</v>
      </c>
      <c r="C123" s="52">
        <v>16.685352755620617</v>
      </c>
      <c r="D123" s="52">
        <v>4.171338188905154</v>
      </c>
      <c r="E123" s="52">
        <v>0.36099245028412</v>
      </c>
      <c r="G123" s="64" t="s">
        <v>98</v>
      </c>
      <c r="H123" s="9">
        <v>4.0</v>
      </c>
      <c r="O123" s="51" t="s">
        <v>63</v>
      </c>
      <c r="P123" s="52">
        <v>4.646692416064216</v>
      </c>
      <c r="Q123" t="s">
        <v>105</v>
      </c>
      <c r="R123" s="53">
        <f>H124+P123</f>
        <v>5.5952933777589156</v>
      </c>
      <c r="T123">
        <v>11.0</v>
      </c>
      <c r="U123" s="51" t="s">
        <v>67</v>
      </c>
      <c r="V123" s="52">
        <v>4.171338188905154</v>
      </c>
      <c r="W123" t="s">
        <v>106</v>
      </c>
    </row>
    <row r="124" spans="8:8" ht="15.75">
      <c r="A124" s="54" t="s">
        <v>68</v>
      </c>
      <c r="B124" s="54">
        <v>4.0</v>
      </c>
      <c r="C124" s="55">
        <v>15.55803510014902</v>
      </c>
      <c r="D124" s="55">
        <v>3.889508775037255</v>
      </c>
      <c r="E124" s="55">
        <v>0.8266980454469817</v>
      </c>
      <c r="G124" s="65" t="s">
        <v>99</v>
      </c>
      <c r="H124" s="66">
        <f>H120*SQRT(2*H119/H123)</f>
        <v>0.9486009616946949</v>
      </c>
      <c r="O124" s="54" t="s">
        <v>64</v>
      </c>
      <c r="P124" s="55">
        <v>4.712660991768017</v>
      </c>
      <c r="Q124" t="s">
        <v>105</v>
      </c>
      <c r="T124">
        <v>12.0</v>
      </c>
      <c r="U124" s="54" t="s">
        <v>68</v>
      </c>
      <c r="V124" s="55">
        <v>3.889508775037255</v>
      </c>
      <c r="W124" t="s">
        <v>106</v>
      </c>
    </row>
    <row r="127" spans="8:8">
      <c r="A127" t="s">
        <v>50</v>
      </c>
    </row>
    <row r="128" spans="8:8">
      <c r="A128" t="s">
        <v>85</v>
      </c>
    </row>
    <row r="129" spans="8:8" ht="15.75">
      <c r="A129" t="s">
        <v>51</v>
      </c>
      <c r="G129" t="s">
        <v>69</v>
      </c>
    </row>
    <row r="130" spans="8:8">
      <c r="A130" s="48" t="s">
        <v>52</v>
      </c>
      <c r="B130" s="48" t="s">
        <v>53</v>
      </c>
      <c r="C130" s="48" t="s">
        <v>54</v>
      </c>
      <c r="D130" s="48" t="s">
        <v>55</v>
      </c>
      <c r="E130" s="48" t="s">
        <v>56</v>
      </c>
      <c r="G130" s="48" t="s">
        <v>70</v>
      </c>
      <c r="H130" s="48" t="s">
        <v>71</v>
      </c>
      <c r="I130" s="48" t="s">
        <v>72</v>
      </c>
      <c r="J130" s="48" t="s">
        <v>73</v>
      </c>
      <c r="K130" s="48" t="s">
        <v>74</v>
      </c>
      <c r="L130" s="48" t="s">
        <v>75</v>
      </c>
      <c r="M130" s="48" t="s">
        <v>76</v>
      </c>
      <c r="O130" s="48" t="s">
        <v>52</v>
      </c>
      <c r="P130" s="48" t="s">
        <v>55</v>
      </c>
      <c r="Q130" s="49" t="s">
        <v>101</v>
      </c>
      <c r="T130" s="49" t="s">
        <v>110</v>
      </c>
      <c r="U130" s="48" t="s">
        <v>52</v>
      </c>
      <c r="V130" s="48" t="s">
        <v>55</v>
      </c>
      <c r="W130" s="49" t="s">
        <v>101</v>
      </c>
    </row>
    <row r="131" spans="8:8">
      <c r="A131" s="51" t="s">
        <v>57</v>
      </c>
      <c r="B131" s="51">
        <v>4.0</v>
      </c>
      <c r="C131" s="52">
        <v>10.373177279852337</v>
      </c>
      <c r="D131" s="52">
        <v>2.5932943199630842</v>
      </c>
      <c r="E131" s="52">
        <v>0.057901014031195935</v>
      </c>
      <c r="G131" s="51" t="s">
        <v>77</v>
      </c>
      <c r="H131" s="52">
        <v>34.08393288412968</v>
      </c>
      <c r="I131" s="51">
        <v>11.0</v>
      </c>
      <c r="J131" s="52">
        <v>3.0985393531026983</v>
      </c>
      <c r="K131" s="52">
        <v>9.388226271899237</v>
      </c>
      <c r="L131" s="51">
        <v>1.2026394551752753E-7</v>
      </c>
      <c r="M131" s="51">
        <v>2.06660847823752</v>
      </c>
      <c r="O131" s="51" t="s">
        <v>57</v>
      </c>
      <c r="P131" s="52">
        <v>2.5932943199630842</v>
      </c>
      <c r="Q131" t="s">
        <v>102</v>
      </c>
      <c r="R131" s="53">
        <f>H142+P131</f>
        <v>3.417166459141575</v>
      </c>
      <c r="T131">
        <v>1.0</v>
      </c>
      <c r="U131" s="51" t="s">
        <v>57</v>
      </c>
      <c r="V131" s="52">
        <v>2.5932943199630842</v>
      </c>
      <c r="W131" t="s">
        <v>102</v>
      </c>
    </row>
    <row r="132" spans="8:8">
      <c r="A132" s="51" t="s">
        <v>58</v>
      </c>
      <c r="B132" s="51">
        <v>4.0</v>
      </c>
      <c r="C132" s="52">
        <v>10.373177279852337</v>
      </c>
      <c r="D132" s="52">
        <v>2.5932943199630842</v>
      </c>
      <c r="E132" s="52">
        <v>0.057901014031195935</v>
      </c>
      <c r="G132" s="51" t="s">
        <v>78</v>
      </c>
      <c r="H132" s="52">
        <v>11.881628486690822</v>
      </c>
      <c r="I132" s="51">
        <v>36.0</v>
      </c>
      <c r="J132" s="52">
        <v>0.3300452357414117</v>
      </c>
      <c r="K132" s="52"/>
      <c r="L132" s="51"/>
      <c r="M132" s="51"/>
      <c r="O132" s="51" t="s">
        <v>58</v>
      </c>
      <c r="P132" s="52">
        <v>2.5932943199630842</v>
      </c>
      <c r="Q132" t="s">
        <v>102</v>
      </c>
      <c r="R132" s="53">
        <f>H142+P132</f>
        <v>3.417166459141575</v>
      </c>
      <c r="T132">
        <v>2.0</v>
      </c>
      <c r="U132" s="51" t="s">
        <v>58</v>
      </c>
      <c r="V132" s="52">
        <v>2.5932943199630842</v>
      </c>
      <c r="W132" t="s">
        <v>102</v>
      </c>
    </row>
    <row r="133" spans="8:8">
      <c r="A133" s="51" t="s">
        <v>59</v>
      </c>
      <c r="B133" s="51">
        <v>4.0</v>
      </c>
      <c r="C133" s="52">
        <v>10.66098853419954</v>
      </c>
      <c r="D133" s="52">
        <v>2.665247133549885</v>
      </c>
      <c r="E133" s="52">
        <v>0.0825124058742817</v>
      </c>
      <c r="G133" s="51"/>
      <c r="H133" s="52"/>
      <c r="I133" s="51"/>
      <c r="J133" s="51"/>
      <c r="K133" s="51"/>
      <c r="L133" s="51"/>
      <c r="M133" s="51"/>
      <c r="O133" s="51" t="s">
        <v>59</v>
      </c>
      <c r="P133" s="52">
        <v>2.665247133549885</v>
      </c>
      <c r="Q133" t="s">
        <v>102</v>
      </c>
      <c r="R133" s="53">
        <f>H142+P133</f>
        <v>3.4891192727283853</v>
      </c>
      <c r="T133">
        <v>3.0</v>
      </c>
      <c r="U133" s="51" t="s">
        <v>59</v>
      </c>
      <c r="V133" s="52">
        <v>2.665247133549885</v>
      </c>
      <c r="W133" t="s">
        <v>102</v>
      </c>
    </row>
    <row r="134" spans="8:8" ht="15.75">
      <c r="A134" s="51" t="s">
        <v>60</v>
      </c>
      <c r="B134" s="51">
        <v>4.0</v>
      </c>
      <c r="C134" s="52">
        <v>10.917552340993154</v>
      </c>
      <c r="D134" s="52">
        <v>2.7293880852482886</v>
      </c>
      <c r="E134" s="52">
        <v>0.133722494107829</v>
      </c>
      <c r="G134" s="54" t="s">
        <v>79</v>
      </c>
      <c r="H134" s="55">
        <v>45.9655613708205</v>
      </c>
      <c r="I134" s="54">
        <v>47.0</v>
      </c>
      <c r="J134" s="54"/>
      <c r="K134" s="54"/>
      <c r="L134" s="54"/>
      <c r="M134" s="54"/>
      <c r="O134" s="51" t="s">
        <v>60</v>
      </c>
      <c r="P134" s="52">
        <v>2.7293880852482886</v>
      </c>
      <c r="Q134" t="s">
        <v>102</v>
      </c>
      <c r="R134" s="53">
        <f>H142+P134</f>
        <v>3.553260224426785</v>
      </c>
      <c r="T134">
        <v>4.0</v>
      </c>
      <c r="U134" s="51" t="s">
        <v>60</v>
      </c>
      <c r="V134" s="52">
        <v>2.7293880852482886</v>
      </c>
      <c r="W134" t="s">
        <v>102</v>
      </c>
    </row>
    <row r="135" spans="8:8">
      <c r="A135" s="51" t="s">
        <v>61</v>
      </c>
      <c r="B135" s="51">
        <v>4.0</v>
      </c>
      <c r="C135" s="52">
        <v>16.525516851183006</v>
      </c>
      <c r="D135" s="52">
        <v>4.131379212795752</v>
      </c>
      <c r="E135" s="52">
        <v>0.41224794507908297</v>
      </c>
      <c r="O135" s="51" t="s">
        <v>62</v>
      </c>
      <c r="P135" s="52">
        <v>3.6971991054675994</v>
      </c>
      <c r="Q135" t="s">
        <v>103</v>
      </c>
      <c r="R135" s="53">
        <f>H142+P135</f>
        <v>4.5210712446460946</v>
      </c>
      <c r="T135">
        <v>5.0</v>
      </c>
      <c r="U135" s="51" t="s">
        <v>61</v>
      </c>
      <c r="V135" s="52">
        <v>4.131379212795752</v>
      </c>
      <c r="W135" t="s">
        <v>106</v>
      </c>
    </row>
    <row r="136" spans="8:8">
      <c r="A136" s="51" t="s">
        <v>62</v>
      </c>
      <c r="B136" s="51">
        <v>4.0</v>
      </c>
      <c r="C136" s="52">
        <v>14.788796421870398</v>
      </c>
      <c r="D136" s="52">
        <v>3.6971991054675994</v>
      </c>
      <c r="E136" s="52">
        <v>0.727995403076477</v>
      </c>
      <c r="G136" s="56" t="s">
        <v>94</v>
      </c>
      <c r="H136" s="57"/>
      <c r="O136" s="51" t="s">
        <v>68</v>
      </c>
      <c r="P136" s="52">
        <v>4.020899851586535</v>
      </c>
      <c r="Q136" t="s">
        <v>106</v>
      </c>
      <c r="R136" s="53">
        <f>H142+P136</f>
        <v>4.844771990765035</v>
      </c>
      <c r="T136">
        <v>6.0</v>
      </c>
      <c r="U136" s="51" t="s">
        <v>62</v>
      </c>
      <c r="V136" s="52">
        <v>3.6971991054675994</v>
      </c>
      <c r="W136" t="s">
        <v>103</v>
      </c>
    </row>
    <row r="137" spans="8:8" ht="18.0">
      <c r="A137" s="51" t="s">
        <v>63</v>
      </c>
      <c r="B137" s="51">
        <v>4.0</v>
      </c>
      <c r="C137" s="52">
        <v>19.28350933580547</v>
      </c>
      <c r="D137" s="52">
        <v>4.820877333951367</v>
      </c>
      <c r="E137" s="52">
        <v>0.011196911166534498</v>
      </c>
      <c r="G137" s="58" t="s">
        <v>100</v>
      </c>
      <c r="H137" s="59">
        <f>J132</f>
        <v>0.3300452357414117</v>
      </c>
      <c r="O137" s="51" t="s">
        <v>66</v>
      </c>
      <c r="P137" s="52">
        <v>4.0610284275198865</v>
      </c>
      <c r="Q137" t="s">
        <v>106</v>
      </c>
      <c r="R137" s="53">
        <f>H142+P137</f>
        <v>4.884900566698385</v>
      </c>
      <c r="T137">
        <v>7.0</v>
      </c>
      <c r="U137" s="51" t="s">
        <v>63</v>
      </c>
      <c r="V137" s="52">
        <v>4.820877333951367</v>
      </c>
      <c r="W137" t="s">
        <v>105</v>
      </c>
    </row>
    <row r="138" spans="8:8">
      <c r="A138" s="51" t="s">
        <v>64</v>
      </c>
      <c r="B138" s="51">
        <v>4.0</v>
      </c>
      <c r="C138" s="52">
        <v>20.4254612212628</v>
      </c>
      <c r="D138" s="52">
        <v>5.1063653053157</v>
      </c>
      <c r="E138" s="52">
        <v>0.4651899942029587</v>
      </c>
      <c r="G138" s="60" t="s">
        <v>95</v>
      </c>
      <c r="H138" s="61">
        <f>TINV(H139,H140)</f>
        <v>2.0280940009804507</v>
      </c>
      <c r="O138" s="51" t="s">
        <v>65</v>
      </c>
      <c r="P138" s="52">
        <v>4.076798291901262</v>
      </c>
      <c r="Q138" t="s">
        <v>106</v>
      </c>
      <c r="R138" s="53">
        <f>H142+P138</f>
        <v>4.900670431079755</v>
      </c>
      <c r="T138">
        <v>8.0</v>
      </c>
      <c r="U138" s="51" t="s">
        <v>64</v>
      </c>
      <c r="V138" s="52">
        <v>5.1063653053157</v>
      </c>
      <c r="W138" t="s">
        <v>105</v>
      </c>
    </row>
    <row r="139" spans="8:8">
      <c r="A139" s="51" t="s">
        <v>65</v>
      </c>
      <c r="B139" s="51">
        <v>4.0</v>
      </c>
      <c r="C139" s="52">
        <v>16.30719316760505</v>
      </c>
      <c r="D139" s="52">
        <v>4.076798291901262</v>
      </c>
      <c r="E139" s="52">
        <v>0.4474251490054968</v>
      </c>
      <c r="G139" s="62" t="s">
        <v>96</v>
      </c>
      <c r="H139" s="9">
        <v>0.05</v>
      </c>
      <c r="O139" s="51" t="s">
        <v>61</v>
      </c>
      <c r="P139" s="52">
        <v>4.131379212795752</v>
      </c>
      <c r="Q139" t="s">
        <v>106</v>
      </c>
      <c r="R139" s="53">
        <f>H142+P139</f>
        <v>4.955251351974245</v>
      </c>
      <c r="T139">
        <v>9.0</v>
      </c>
      <c r="U139" s="51" t="s">
        <v>65</v>
      </c>
      <c r="V139" s="52">
        <v>4.076798291901262</v>
      </c>
      <c r="W139" t="s">
        <v>106</v>
      </c>
    </row>
    <row r="140" spans="8:8">
      <c r="A140" s="51" t="s">
        <v>66</v>
      </c>
      <c r="B140" s="51">
        <v>4.0</v>
      </c>
      <c r="C140" s="52">
        <v>16.244113710079546</v>
      </c>
      <c r="D140" s="52">
        <v>4.0610284275198865</v>
      </c>
      <c r="E140" s="52">
        <v>0.6102678515375146</v>
      </c>
      <c r="G140" s="63" t="s">
        <v>97</v>
      </c>
      <c r="H140" s="9">
        <f>I132</f>
        <v>36.0</v>
      </c>
      <c r="O140" s="51" t="s">
        <v>67</v>
      </c>
      <c r="P140" s="52">
        <v>4.2208866538269945</v>
      </c>
      <c r="Q140" t="s">
        <v>106</v>
      </c>
      <c r="T140">
        <v>10.0</v>
      </c>
      <c r="U140" s="51" t="s">
        <v>66</v>
      </c>
      <c r="V140" s="52">
        <v>4.0610284275198865</v>
      </c>
      <c r="W140" t="s">
        <v>106</v>
      </c>
    </row>
    <row r="141" spans="8:8">
      <c r="A141" s="51" t="s">
        <v>67</v>
      </c>
      <c r="B141" s="51">
        <v>4.0</v>
      </c>
      <c r="C141" s="52">
        <v>16.883546615307978</v>
      </c>
      <c r="D141" s="52">
        <v>4.2208866538269945</v>
      </c>
      <c r="E141" s="52">
        <v>0.40752484443057807</v>
      </c>
      <c r="G141" s="64" t="s">
        <v>98</v>
      </c>
      <c r="H141" s="9">
        <v>4.0</v>
      </c>
      <c r="O141" s="51" t="s">
        <v>63</v>
      </c>
      <c r="P141" s="52">
        <v>4.820877333951367</v>
      </c>
      <c r="Q141" t="s">
        <v>105</v>
      </c>
      <c r="R141" s="53">
        <f>H142+P141</f>
        <v>5.644749473129865</v>
      </c>
      <c r="T141">
        <v>11.0</v>
      </c>
      <c r="U141" s="51" t="s">
        <v>67</v>
      </c>
      <c r="V141" s="52">
        <v>4.2208866538269945</v>
      </c>
      <c r="W141" t="s">
        <v>106</v>
      </c>
    </row>
    <row r="142" spans="8:8" ht="15.75">
      <c r="A142" s="54" t="s">
        <v>68</v>
      </c>
      <c r="B142" s="54">
        <v>4.0</v>
      </c>
      <c r="C142" s="55">
        <v>16.08359940634614</v>
      </c>
      <c r="D142" s="55">
        <v>4.020899851586535</v>
      </c>
      <c r="E142" s="55">
        <v>0.5466578023538015</v>
      </c>
      <c r="G142" s="65" t="s">
        <v>99</v>
      </c>
      <c r="H142" s="66">
        <f>H138*SQRT(2*H137/H141)</f>
        <v>0.8238721391784953</v>
      </c>
      <c r="O142" s="54" t="s">
        <v>64</v>
      </c>
      <c r="P142" s="55">
        <v>5.1063653053157</v>
      </c>
      <c r="Q142" t="s">
        <v>105</v>
      </c>
      <c r="T142">
        <v>12.0</v>
      </c>
      <c r="U142" s="54" t="s">
        <v>68</v>
      </c>
      <c r="V142" s="55">
        <v>4.020899851586535</v>
      </c>
      <c r="W142" t="s">
        <v>106</v>
      </c>
    </row>
    <row r="145" spans="8:8">
      <c r="A145" t="s">
        <v>50</v>
      </c>
    </row>
    <row r="146" spans="8:8">
      <c r="A146" t="s">
        <v>86</v>
      </c>
    </row>
    <row r="147" spans="8:8" ht="15.75">
      <c r="A147" t="s">
        <v>51</v>
      </c>
      <c r="G147" t="s">
        <v>69</v>
      </c>
    </row>
    <row r="148" spans="8:8">
      <c r="A148" s="48" t="s">
        <v>52</v>
      </c>
      <c r="B148" s="48" t="s">
        <v>53</v>
      </c>
      <c r="C148" s="48" t="s">
        <v>54</v>
      </c>
      <c r="D148" s="48" t="s">
        <v>55</v>
      </c>
      <c r="E148" s="48" t="s">
        <v>56</v>
      </c>
      <c r="G148" s="48" t="s">
        <v>70</v>
      </c>
      <c r="H148" s="48" t="s">
        <v>71</v>
      </c>
      <c r="I148" s="48" t="s">
        <v>72</v>
      </c>
      <c r="J148" s="48" t="s">
        <v>73</v>
      </c>
      <c r="K148" s="48" t="s">
        <v>74</v>
      </c>
      <c r="L148" s="48" t="s">
        <v>75</v>
      </c>
      <c r="M148" s="48" t="s">
        <v>76</v>
      </c>
      <c r="O148" s="48" t="s">
        <v>52</v>
      </c>
      <c r="P148" s="48" t="s">
        <v>55</v>
      </c>
      <c r="Q148" s="49" t="s">
        <v>101</v>
      </c>
      <c r="T148" s="49" t="s">
        <v>110</v>
      </c>
      <c r="U148" s="48" t="s">
        <v>52</v>
      </c>
      <c r="V148" s="48" t="s">
        <v>55</v>
      </c>
      <c r="W148" s="49" t="s">
        <v>101</v>
      </c>
    </row>
    <row r="149" spans="8:8">
      <c r="A149" s="51" t="s">
        <v>57</v>
      </c>
      <c r="B149" s="51">
        <v>4.0</v>
      </c>
      <c r="C149" s="52">
        <v>11.524224320610982</v>
      </c>
      <c r="D149" s="52">
        <v>2.8810560801527454</v>
      </c>
      <c r="E149" s="52">
        <v>0.04234898951436025</v>
      </c>
      <c r="G149" s="51" t="s">
        <v>77</v>
      </c>
      <c r="H149" s="52">
        <v>38.330525728589876</v>
      </c>
      <c r="I149" s="51">
        <v>11.0</v>
      </c>
      <c r="J149" s="52">
        <v>3.484593248053625</v>
      </c>
      <c r="K149" s="52">
        <v>13.265593936015218</v>
      </c>
      <c r="L149" s="51">
        <v>1.3626666543434152E-9</v>
      </c>
      <c r="M149" s="51">
        <v>2.06660847823752</v>
      </c>
      <c r="O149" s="51" t="s">
        <v>58</v>
      </c>
      <c r="P149" s="52">
        <v>2.5928200060596174</v>
      </c>
      <c r="Q149" t="s">
        <v>102</v>
      </c>
      <c r="R149" s="53">
        <f>H160+P149</f>
        <v>3.327817364664573</v>
      </c>
      <c r="T149">
        <v>1.0</v>
      </c>
      <c r="U149" s="51" t="s">
        <v>57</v>
      </c>
      <c r="V149" s="52">
        <v>2.8810560801527454</v>
      </c>
      <c r="W149" t="s">
        <v>104</v>
      </c>
    </row>
    <row r="150" spans="8:8">
      <c r="A150" s="51" t="s">
        <v>58</v>
      </c>
      <c r="B150" s="51">
        <v>4.0</v>
      </c>
      <c r="C150" s="52">
        <v>10.37128002423847</v>
      </c>
      <c r="D150" s="52">
        <v>2.5928200060596174</v>
      </c>
      <c r="E150" s="52">
        <v>0.05418548937560567</v>
      </c>
      <c r="G150" s="51" t="s">
        <v>78</v>
      </c>
      <c r="H150" s="52">
        <v>9.456444810160711</v>
      </c>
      <c r="I150" s="51">
        <v>36.0</v>
      </c>
      <c r="J150" s="52">
        <v>0.2626790225044642</v>
      </c>
      <c r="K150" s="52"/>
      <c r="L150" s="51"/>
      <c r="M150" s="51"/>
      <c r="O150" s="51" t="s">
        <v>57</v>
      </c>
      <c r="P150" s="52">
        <v>2.8810560801527454</v>
      </c>
      <c r="Q150" t="s">
        <v>104</v>
      </c>
      <c r="R150" s="53">
        <f>H160+P150</f>
        <v>3.616053438757703</v>
      </c>
      <c r="T150">
        <v>2.0</v>
      </c>
      <c r="U150" s="51" t="s">
        <v>58</v>
      </c>
      <c r="V150" s="52">
        <v>2.5928200060596174</v>
      </c>
      <c r="W150" t="s">
        <v>102</v>
      </c>
    </row>
    <row r="151" spans="8:8">
      <c r="A151" s="51" t="s">
        <v>59</v>
      </c>
      <c r="B151" s="51">
        <v>4.0</v>
      </c>
      <c r="C151" s="52">
        <v>12.916533596087046</v>
      </c>
      <c r="D151" s="52">
        <v>3.2291333990217614</v>
      </c>
      <c r="E151" s="52">
        <v>0.315565519565079</v>
      </c>
      <c r="G151" s="51"/>
      <c r="H151" s="52"/>
      <c r="I151" s="51"/>
      <c r="J151" s="51"/>
      <c r="K151" s="51"/>
      <c r="L151" s="51"/>
      <c r="M151" s="51"/>
      <c r="O151" s="51" t="s">
        <v>59</v>
      </c>
      <c r="P151" s="52">
        <v>3.2291333990217614</v>
      </c>
      <c r="Q151" t="s">
        <v>104</v>
      </c>
      <c r="R151" s="53">
        <f>H160+P151</f>
        <v>3.9641307576267133</v>
      </c>
      <c r="T151">
        <v>3.0</v>
      </c>
      <c r="U151" s="51" t="s">
        <v>59</v>
      </c>
      <c r="V151" s="52">
        <v>3.2291333990217614</v>
      </c>
      <c r="W151" t="s">
        <v>104</v>
      </c>
    </row>
    <row r="152" spans="8:8" ht="15.75">
      <c r="A152" s="51" t="s">
        <v>60</v>
      </c>
      <c r="B152" s="51">
        <v>4.0</v>
      </c>
      <c r="C152" s="52">
        <v>13.779374833823242</v>
      </c>
      <c r="D152" s="52">
        <v>3.4448437084558106</v>
      </c>
      <c r="E152" s="52">
        <v>0.01615395866808229</v>
      </c>
      <c r="G152" s="54" t="s">
        <v>79</v>
      </c>
      <c r="H152" s="55">
        <v>47.78697053875059</v>
      </c>
      <c r="I152" s="54">
        <v>47.0</v>
      </c>
      <c r="J152" s="54"/>
      <c r="K152" s="54"/>
      <c r="L152" s="54"/>
      <c r="M152" s="54"/>
      <c r="O152" s="51" t="s">
        <v>60</v>
      </c>
      <c r="P152" s="52">
        <v>3.4448437084558106</v>
      </c>
      <c r="Q152" t="s">
        <v>103</v>
      </c>
      <c r="R152" s="53">
        <f>H160+P152</f>
        <v>4.179841067060763</v>
      </c>
      <c r="T152">
        <v>4.0</v>
      </c>
      <c r="U152" s="51" t="s">
        <v>60</v>
      </c>
      <c r="V152" s="52">
        <v>3.4448437084558106</v>
      </c>
      <c r="W152" t="s">
        <v>103</v>
      </c>
    </row>
    <row r="153" spans="8:8">
      <c r="A153" s="51" t="s">
        <v>61</v>
      </c>
      <c r="B153" s="51">
        <v>4.0</v>
      </c>
      <c r="C153" s="52">
        <v>19.277832883097894</v>
      </c>
      <c r="D153" s="52">
        <v>4.819458220774473</v>
      </c>
      <c r="E153" s="52">
        <v>0.024731938581117895</v>
      </c>
      <c r="O153" s="51" t="s">
        <v>66</v>
      </c>
      <c r="P153" s="52">
        <v>4.199783908592522</v>
      </c>
      <c r="Q153" t="s">
        <v>105</v>
      </c>
      <c r="R153" s="53">
        <f>H160+P153</f>
        <v>4.934781267197473</v>
      </c>
      <c r="T153">
        <v>5.0</v>
      </c>
      <c r="U153" s="51" t="s">
        <v>61</v>
      </c>
      <c r="V153" s="52">
        <v>4.819458220774473</v>
      </c>
      <c r="W153" t="s">
        <v>108</v>
      </c>
    </row>
    <row r="154" spans="8:8">
      <c r="A154" s="51" t="s">
        <v>62</v>
      </c>
      <c r="B154" s="51">
        <v>4.0</v>
      </c>
      <c r="C154" s="52">
        <v>16.838010715014565</v>
      </c>
      <c r="D154" s="52">
        <v>4.209502678753641</v>
      </c>
      <c r="E154" s="52">
        <v>0.9622011230060821</v>
      </c>
      <c r="G154" s="56" t="s">
        <v>94</v>
      </c>
      <c r="H154" s="57"/>
      <c r="O154" s="51" t="s">
        <v>62</v>
      </c>
      <c r="P154" s="52">
        <v>4.209502678753641</v>
      </c>
      <c r="Q154" t="s">
        <v>105</v>
      </c>
      <c r="R154" s="53">
        <f>H160+P154</f>
        <v>4.944500037358592</v>
      </c>
      <c r="T154">
        <v>6.0</v>
      </c>
      <c r="U154" s="51" t="s">
        <v>62</v>
      </c>
      <c r="V154" s="52">
        <v>4.209502678753641</v>
      </c>
      <c r="W154" t="s">
        <v>105</v>
      </c>
    </row>
    <row r="155" spans="8:8" ht="18.0">
      <c r="A155" s="51" t="s">
        <v>63</v>
      </c>
      <c r="B155" s="51">
        <v>4.0</v>
      </c>
      <c r="C155" s="52">
        <v>20.845584375964712</v>
      </c>
      <c r="D155" s="52">
        <v>5.211396093991178</v>
      </c>
      <c r="E155" s="52">
        <v>0.01666770941135342</v>
      </c>
      <c r="G155" s="58" t="s">
        <v>100</v>
      </c>
      <c r="H155" s="59">
        <f>J150</f>
        <v>0.2626790225044642</v>
      </c>
      <c r="O155" s="51" t="s">
        <v>65</v>
      </c>
      <c r="P155" s="52">
        <v>4.503349493784555</v>
      </c>
      <c r="Q155" t="s">
        <v>108</v>
      </c>
      <c r="R155" s="53">
        <f>H160+P155</f>
        <v>5.238346852389513</v>
      </c>
      <c r="T155">
        <v>7.0</v>
      </c>
      <c r="U155" s="51" t="s">
        <v>63</v>
      </c>
      <c r="V155" s="52">
        <v>5.211396093991178</v>
      </c>
      <c r="W155" t="s">
        <v>107</v>
      </c>
    </row>
    <row r="156" spans="8:8">
      <c r="A156" s="51" t="s">
        <v>64</v>
      </c>
      <c r="B156" s="51">
        <v>4.0</v>
      </c>
      <c r="C156" s="52">
        <v>22.085098882292392</v>
      </c>
      <c r="D156" s="52">
        <v>5.521274720573098</v>
      </c>
      <c r="E156" s="52">
        <v>0.2870315046115021</v>
      </c>
      <c r="G156" s="60" t="s">
        <v>95</v>
      </c>
      <c r="H156" s="61">
        <f>TINV(H157,H158)</f>
        <v>2.0280940009804507</v>
      </c>
      <c r="O156" s="51" t="s">
        <v>67</v>
      </c>
      <c r="P156" s="52">
        <v>4.59037948943467</v>
      </c>
      <c r="Q156" t="s">
        <v>108</v>
      </c>
      <c r="R156" s="53">
        <f>H160+P156</f>
        <v>5.325376848039623</v>
      </c>
      <c r="T156">
        <v>8.0</v>
      </c>
      <c r="U156" s="51" t="s">
        <v>64</v>
      </c>
      <c r="V156" s="52">
        <v>5.521274720573098</v>
      </c>
      <c r="W156" t="s">
        <v>107</v>
      </c>
    </row>
    <row r="157" spans="8:8">
      <c r="A157" s="51" t="s">
        <v>65</v>
      </c>
      <c r="B157" s="51">
        <v>4.0</v>
      </c>
      <c r="C157" s="52">
        <v>18.01339797513822</v>
      </c>
      <c r="D157" s="52">
        <v>4.503349493784555</v>
      </c>
      <c r="E157" s="52">
        <v>0.32377666725941384</v>
      </c>
      <c r="G157" s="62" t="s">
        <v>96</v>
      </c>
      <c r="H157" s="9">
        <v>0.05</v>
      </c>
      <c r="O157" s="51" t="s">
        <v>68</v>
      </c>
      <c r="P157" s="52">
        <v>4.802646428673939</v>
      </c>
      <c r="Q157" t="s">
        <v>108</v>
      </c>
      <c r="R157" s="53">
        <f>H160+P157</f>
        <v>5.537643787278893</v>
      </c>
      <c r="T157">
        <v>9.0</v>
      </c>
      <c r="U157" s="51" t="s">
        <v>65</v>
      </c>
      <c r="V157" s="52">
        <v>4.503349493784555</v>
      </c>
      <c r="W157" t="s">
        <v>108</v>
      </c>
    </row>
    <row r="158" spans="8:8">
      <c r="A158" s="51" t="s">
        <v>66</v>
      </c>
      <c r="B158" s="51">
        <v>4.0</v>
      </c>
      <c r="C158" s="52">
        <v>16.79913563437009</v>
      </c>
      <c r="D158" s="52">
        <v>4.199783908592522</v>
      </c>
      <c r="E158" s="52">
        <v>0.6482728273557447</v>
      </c>
      <c r="G158" s="63" t="s">
        <v>97</v>
      </c>
      <c r="H158" s="9">
        <f>I150</f>
        <v>36.0</v>
      </c>
      <c r="O158" s="51" t="s">
        <v>61</v>
      </c>
      <c r="P158" s="52">
        <v>4.819458220774473</v>
      </c>
      <c r="Q158" t="s">
        <v>108</v>
      </c>
      <c r="T158">
        <v>10.0</v>
      </c>
      <c r="U158" s="51" t="s">
        <v>66</v>
      </c>
      <c r="V158" s="52">
        <v>4.199783908592522</v>
      </c>
      <c r="W158" t="s">
        <v>105</v>
      </c>
    </row>
    <row r="159" spans="8:8">
      <c r="A159" s="51" t="s">
        <v>67</v>
      </c>
      <c r="B159" s="51">
        <v>4.0</v>
      </c>
      <c r="C159" s="52">
        <v>18.36151795773868</v>
      </c>
      <c r="D159" s="52">
        <v>4.59037948943467</v>
      </c>
      <c r="E159" s="52">
        <v>0.25360858135704667</v>
      </c>
      <c r="G159" s="64" t="s">
        <v>98</v>
      </c>
      <c r="H159" s="9">
        <v>4.0</v>
      </c>
      <c r="O159" s="51" t="s">
        <v>63</v>
      </c>
      <c r="P159" s="52">
        <v>5.211396093991178</v>
      </c>
      <c r="Q159" t="s">
        <v>107</v>
      </c>
      <c r="R159" s="53">
        <f>H160+P159</f>
        <v>5.946393452596133</v>
      </c>
      <c r="T159">
        <v>11.0</v>
      </c>
      <c r="U159" s="51" t="s">
        <v>67</v>
      </c>
      <c r="V159" s="52">
        <v>4.59037948943467</v>
      </c>
      <c r="W159" t="s">
        <v>108</v>
      </c>
    </row>
    <row r="160" spans="8:8" ht="15.75">
      <c r="A160" s="54" t="s">
        <v>68</v>
      </c>
      <c r="B160" s="54">
        <v>4.0</v>
      </c>
      <c r="C160" s="55">
        <v>19.210585714695757</v>
      </c>
      <c r="D160" s="55">
        <v>4.802646428673939</v>
      </c>
      <c r="E160" s="55">
        <v>0.20760396134818826</v>
      </c>
      <c r="G160" s="65" t="s">
        <v>99</v>
      </c>
      <c r="H160" s="66">
        <f>H156*SQRT(2*H155/H159)</f>
        <v>0.7349973586049525</v>
      </c>
      <c r="O160" s="54" t="s">
        <v>64</v>
      </c>
      <c r="P160" s="55">
        <v>5.521274720573098</v>
      </c>
      <c r="Q160" t="s">
        <v>107</v>
      </c>
      <c r="T160">
        <v>12.0</v>
      </c>
      <c r="U160" s="54" t="s">
        <v>68</v>
      </c>
      <c r="V160" s="55">
        <v>4.802646428673939</v>
      </c>
      <c r="W160" t="s">
        <v>108</v>
      </c>
    </row>
    <row r="163" spans="8:8">
      <c r="A163" t="s">
        <v>50</v>
      </c>
    </row>
    <row r="164" spans="8:8">
      <c r="A164" t="s">
        <v>87</v>
      </c>
    </row>
    <row r="165" spans="8:8" ht="15.75">
      <c r="A165" t="s">
        <v>51</v>
      </c>
      <c r="G165" t="s">
        <v>69</v>
      </c>
    </row>
    <row r="166" spans="8:8">
      <c r="A166" s="48" t="s">
        <v>52</v>
      </c>
      <c r="B166" s="48" t="s">
        <v>53</v>
      </c>
      <c r="C166" s="48" t="s">
        <v>54</v>
      </c>
      <c r="D166" s="48" t="s">
        <v>55</v>
      </c>
      <c r="E166" s="48" t="s">
        <v>56</v>
      </c>
      <c r="G166" s="48" t="s">
        <v>70</v>
      </c>
      <c r="H166" s="48" t="s">
        <v>71</v>
      </c>
      <c r="I166" s="48" t="s">
        <v>72</v>
      </c>
      <c r="J166" s="48" t="s">
        <v>73</v>
      </c>
      <c r="K166" s="48" t="s">
        <v>74</v>
      </c>
      <c r="L166" s="48" t="s">
        <v>75</v>
      </c>
      <c r="M166" s="48" t="s">
        <v>76</v>
      </c>
      <c r="O166" s="48" t="s">
        <v>52</v>
      </c>
      <c r="P166" s="48" t="s">
        <v>55</v>
      </c>
      <c r="Q166" s="49" t="s">
        <v>101</v>
      </c>
      <c r="T166" s="49" t="s">
        <v>110</v>
      </c>
      <c r="U166" s="48" t="s">
        <v>52</v>
      </c>
      <c r="V166" s="48" t="s">
        <v>55</v>
      </c>
      <c r="W166" s="49" t="s">
        <v>101</v>
      </c>
    </row>
    <row r="167" spans="8:8">
      <c r="A167" s="51" t="s">
        <v>57</v>
      </c>
      <c r="B167" s="51">
        <v>4.0</v>
      </c>
      <c r="C167" s="52">
        <v>11.5754147736838</v>
      </c>
      <c r="D167" s="52">
        <v>2.89385369342095</v>
      </c>
      <c r="E167" s="52">
        <v>1.530257705135536E-4</v>
      </c>
      <c r="G167" s="51" t="s">
        <v>77</v>
      </c>
      <c r="H167" s="52">
        <v>40.223836135336896</v>
      </c>
      <c r="I167" s="51">
        <v>11.0</v>
      </c>
      <c r="J167" s="52">
        <v>3.6567123759397178</v>
      </c>
      <c r="K167" s="52">
        <v>15.119037327750256</v>
      </c>
      <c r="L167" s="51">
        <v>2.2326327590951928E-10</v>
      </c>
      <c r="M167" s="51">
        <v>2.06660847823752</v>
      </c>
      <c r="O167" s="51" t="s">
        <v>58</v>
      </c>
      <c r="P167" s="52">
        <v>2.6699169516683057</v>
      </c>
      <c r="Q167" t="s">
        <v>102</v>
      </c>
      <c r="R167" s="53">
        <f>H178+P167</f>
        <v>2.66991695166831</v>
      </c>
      <c r="T167">
        <v>1.0</v>
      </c>
      <c r="U167" s="51" t="s">
        <v>57</v>
      </c>
      <c r="V167" s="52">
        <v>2.89385369342095</v>
      </c>
      <c r="W167" t="s">
        <v>104</v>
      </c>
    </row>
    <row r="168" spans="8:8">
      <c r="A168" s="51" t="s">
        <v>58</v>
      </c>
      <c r="B168" s="51">
        <v>4.0</v>
      </c>
      <c r="C168" s="52">
        <v>10.679667806673223</v>
      </c>
      <c r="D168" s="52">
        <v>2.6699169516683057</v>
      </c>
      <c r="E168" s="52">
        <v>0.0823621943965269</v>
      </c>
      <c r="G168" s="51" t="s">
        <v>78</v>
      </c>
      <c r="H168" s="52">
        <v>8.70701240297939</v>
      </c>
      <c r="I168" s="51">
        <v>36.0</v>
      </c>
      <c r="J168" s="52">
        <v>0.24186145563831637</v>
      </c>
      <c r="K168" s="52"/>
      <c r="L168" s="51"/>
      <c r="M168" s="51"/>
      <c r="O168" s="51" t="s">
        <v>57</v>
      </c>
      <c r="P168" s="52">
        <v>2.89385369342095</v>
      </c>
      <c r="Q168" t="s">
        <v>104</v>
      </c>
      <c r="R168" s="53">
        <f>H178+P168</f>
        <v>2.89385369342095</v>
      </c>
      <c r="T168">
        <v>2.0</v>
      </c>
      <c r="U168" s="51" t="s">
        <v>58</v>
      </c>
      <c r="V168" s="52">
        <v>2.6699169516683057</v>
      </c>
      <c r="W168" t="s">
        <v>102</v>
      </c>
    </row>
    <row r="169" spans="8:8">
      <c r="A169" s="51" t="s">
        <v>59</v>
      </c>
      <c r="B169" s="51">
        <v>4.0</v>
      </c>
      <c r="C169" s="52">
        <v>13.919668351434709</v>
      </c>
      <c r="D169" s="52">
        <v>3.479917087858677</v>
      </c>
      <c r="E169" s="52">
        <v>0.24444243137859445</v>
      </c>
      <c r="G169" s="51"/>
      <c r="H169" s="52"/>
      <c r="I169" s="51"/>
      <c r="J169" s="51"/>
      <c r="K169" s="51"/>
      <c r="L169" s="51"/>
      <c r="M169" s="51"/>
      <c r="O169" s="51" t="s">
        <v>59</v>
      </c>
      <c r="P169" s="52">
        <v>3.479917087858677</v>
      </c>
      <c r="Q169" t="s">
        <v>103</v>
      </c>
      <c r="R169" s="53">
        <f>H178+P169</f>
        <v>3.47991708785868</v>
      </c>
      <c r="T169">
        <v>3.0</v>
      </c>
      <c r="U169" s="51" t="s">
        <v>59</v>
      </c>
      <c r="V169" s="52">
        <v>3.479917087858677</v>
      </c>
      <c r="W169" t="s">
        <v>103</v>
      </c>
    </row>
    <row r="170" spans="8:8" ht="15.75">
      <c r="A170" s="51" t="s">
        <v>60</v>
      </c>
      <c r="B170" s="51">
        <v>4.0</v>
      </c>
      <c r="C170" s="52">
        <v>14.856572075586044</v>
      </c>
      <c r="D170" s="52">
        <v>3.714143018896511</v>
      </c>
      <c r="E170" s="52">
        <v>0.13066503738593374</v>
      </c>
      <c r="G170" s="54" t="s">
        <v>79</v>
      </c>
      <c r="H170" s="55">
        <v>48.93084853831628</v>
      </c>
      <c r="I170" s="54">
        <v>47.0</v>
      </c>
      <c r="J170" s="54"/>
      <c r="K170" s="54"/>
      <c r="L170" s="54"/>
      <c r="M170" s="54"/>
      <c r="O170" s="51" t="s">
        <v>60</v>
      </c>
      <c r="P170" s="52">
        <v>3.714143018896511</v>
      </c>
      <c r="Q170" t="s">
        <v>106</v>
      </c>
      <c r="R170" s="53">
        <f>H178+P170</f>
        <v>3.71414301889651</v>
      </c>
      <c r="T170">
        <v>4.0</v>
      </c>
      <c r="U170" s="51" t="s">
        <v>60</v>
      </c>
      <c r="V170" s="52">
        <v>3.714143018896511</v>
      </c>
      <c r="W170" t="s">
        <v>106</v>
      </c>
    </row>
    <row r="171" spans="8:8">
      <c r="A171" s="51" t="s">
        <v>61</v>
      </c>
      <c r="B171" s="51">
        <v>4.0</v>
      </c>
      <c r="C171" s="52">
        <v>19.46595142449405</v>
      </c>
      <c r="D171" s="52">
        <v>4.866487856123513</v>
      </c>
      <c r="E171" s="52">
        <v>0.05037607641796795</v>
      </c>
      <c r="O171" s="51" t="s">
        <v>62</v>
      </c>
      <c r="P171" s="52">
        <v>4.397886054532008</v>
      </c>
      <c r="Q171" t="s">
        <v>105</v>
      </c>
      <c r="R171" s="53">
        <f>H178+P171</f>
        <v>4.39788605453201</v>
      </c>
      <c r="T171">
        <v>5.0</v>
      </c>
      <c r="U171" s="51" t="s">
        <v>61</v>
      </c>
      <c r="V171" s="52">
        <v>4.866487856123513</v>
      </c>
      <c r="W171" t="s">
        <v>108</v>
      </c>
    </row>
    <row r="172" spans="8:8">
      <c r="A172" s="51" t="s">
        <v>62</v>
      </c>
      <c r="B172" s="51">
        <v>4.0</v>
      </c>
      <c r="C172" s="52">
        <v>17.591544218128032</v>
      </c>
      <c r="D172" s="52">
        <v>4.397886054532008</v>
      </c>
      <c r="E172" s="52">
        <v>0.5560410547139062</v>
      </c>
      <c r="G172" s="56" t="s">
        <v>94</v>
      </c>
      <c r="H172" s="57"/>
      <c r="O172" s="51" t="s">
        <v>66</v>
      </c>
      <c r="P172" s="52">
        <v>4.454387036780824</v>
      </c>
      <c r="Q172" t="s">
        <v>105</v>
      </c>
      <c r="R172" s="53">
        <f>H178+P172</f>
        <v>4.45438703678082</v>
      </c>
      <c r="T172">
        <v>6.0</v>
      </c>
      <c r="U172" s="51" t="s">
        <v>62</v>
      </c>
      <c r="V172" s="52">
        <v>4.397886054532008</v>
      </c>
      <c r="W172" t="s">
        <v>105</v>
      </c>
    </row>
    <row r="173" spans="8:8" ht="18.0">
      <c r="A173" s="51" t="s">
        <v>63</v>
      </c>
      <c r="B173" s="51">
        <v>4.0</v>
      </c>
      <c r="C173" s="52">
        <v>21.622953782425945</v>
      </c>
      <c r="D173" s="52">
        <v>5.405738445606486</v>
      </c>
      <c r="E173" s="52">
        <v>0.014174328774483491</v>
      </c>
      <c r="G173" s="58" t="s">
        <v>100</v>
      </c>
      <c r="H173" s="59">
        <f>J168</f>
        <v>0.24186145563831637</v>
      </c>
      <c r="O173" s="51" t="s">
        <v>65</v>
      </c>
      <c r="P173" s="52">
        <v>4.67641015333964</v>
      </c>
      <c r="Q173" t="s">
        <v>105</v>
      </c>
      <c r="R173" s="53">
        <f>H178+P173</f>
        <v>4.67641015333964</v>
      </c>
      <c r="T173">
        <v>7.0</v>
      </c>
      <c r="U173" s="51" t="s">
        <v>63</v>
      </c>
      <c r="V173" s="52">
        <v>5.405738445606486</v>
      </c>
      <c r="W173" t="s">
        <v>107</v>
      </c>
    </row>
    <row r="174" spans="8:8">
      <c r="A174" s="51" t="s">
        <v>64</v>
      </c>
      <c r="B174" s="51">
        <v>4.0</v>
      </c>
      <c r="C174" s="52">
        <v>22.443667664774175</v>
      </c>
      <c r="D174" s="52">
        <v>5.610916916193544</v>
      </c>
      <c r="E174" s="52">
        <v>0.1749368392192092</v>
      </c>
      <c r="G174" s="60" t="s">
        <v>95</v>
      </c>
      <c r="H174" s="61">
        <f>TINV(H175,H176)</f>
        <v>0.0</v>
      </c>
      <c r="O174" s="51" t="s">
        <v>61</v>
      </c>
      <c r="P174" s="52">
        <v>4.866487856123513</v>
      </c>
      <c r="Q174" t="s">
        <v>108</v>
      </c>
      <c r="R174" s="53">
        <f>H178+P174</f>
        <v>4.86648785612351</v>
      </c>
      <c r="T174">
        <v>8.0</v>
      </c>
      <c r="U174" s="51" t="s">
        <v>64</v>
      </c>
      <c r="V174" s="52">
        <v>5.610916916193544</v>
      </c>
      <c r="W174" t="s">
        <v>107</v>
      </c>
    </row>
    <row r="175" spans="8:8">
      <c r="A175" s="51" t="s">
        <v>65</v>
      </c>
      <c r="B175" s="51">
        <v>4.0</v>
      </c>
      <c r="C175" s="52">
        <v>18.70564061335856</v>
      </c>
      <c r="D175" s="52">
        <v>4.67641015333964</v>
      </c>
      <c r="E175" s="52">
        <v>0.40209997667176367</v>
      </c>
      <c r="G175" s="62" t="s">
        <v>96</v>
      </c>
      <c r="H175" s="9">
        <v>0.05</v>
      </c>
      <c r="O175" s="51" t="s">
        <v>67</v>
      </c>
      <c r="P175" s="52">
        <v>4.901537111869337</v>
      </c>
      <c r="Q175" t="s">
        <v>108</v>
      </c>
      <c r="R175" s="53">
        <f>H178+P175</f>
        <v>4.90153711186934</v>
      </c>
      <c r="T175">
        <v>9.0</v>
      </c>
      <c r="U175" s="51" t="s">
        <v>65</v>
      </c>
      <c r="V175" s="52">
        <v>4.67641015333964</v>
      </c>
      <c r="W175" t="s">
        <v>105</v>
      </c>
    </row>
    <row r="176" spans="8:8">
      <c r="A176" s="51" t="s">
        <v>66</v>
      </c>
      <c r="B176" s="51">
        <v>4.0</v>
      </c>
      <c r="C176" s="52">
        <v>17.817548147123297</v>
      </c>
      <c r="D176" s="52">
        <v>4.454387036780824</v>
      </c>
      <c r="E176" s="52">
        <v>0.9804280629251565</v>
      </c>
      <c r="G176" s="63" t="s">
        <v>97</v>
      </c>
      <c r="H176" s="9">
        <f>I168</f>
        <v>36.0</v>
      </c>
      <c r="O176" s="51" t="s">
        <v>68</v>
      </c>
      <c r="P176" s="52">
        <v>5.095967869174775</v>
      </c>
      <c r="Q176" t="s">
        <v>108</v>
      </c>
      <c r="R176" s="53">
        <f>H178+P176</f>
        <v>5.09596786917478</v>
      </c>
      <c r="T176">
        <v>10.0</v>
      </c>
      <c r="U176" s="51" t="s">
        <v>66</v>
      </c>
      <c r="V176" s="52">
        <v>4.454387036780824</v>
      </c>
      <c r="W176" t="s">
        <v>105</v>
      </c>
    </row>
    <row r="177" spans="8:8">
      <c r="A177" s="51" t="s">
        <v>67</v>
      </c>
      <c r="B177" s="51">
        <v>4.0</v>
      </c>
      <c r="C177" s="52">
        <v>19.60614844747735</v>
      </c>
      <c r="D177" s="52">
        <v>4.901537111869337</v>
      </c>
      <c r="E177" s="52">
        <v>0.12299393187213775</v>
      </c>
      <c r="G177" s="64" t="s">
        <v>98</v>
      </c>
      <c r="H177" s="9">
        <v>4.0</v>
      </c>
      <c r="O177" s="51" t="s">
        <v>63</v>
      </c>
      <c r="P177" s="52">
        <v>5.405738445606486</v>
      </c>
      <c r="Q177" t="s">
        <v>107</v>
      </c>
      <c r="R177" s="53">
        <f>H178+P177</f>
        <v>5.40573844560649</v>
      </c>
      <c r="T177">
        <v>11.0</v>
      </c>
      <c r="U177" s="51" t="s">
        <v>67</v>
      </c>
      <c r="V177" s="52">
        <v>4.901537111869337</v>
      </c>
      <c r="W177" t="s">
        <v>108</v>
      </c>
    </row>
    <row r="178" spans="8:8" ht="15.75">
      <c r="A178" s="54" t="s">
        <v>68</v>
      </c>
      <c r="B178" s="54">
        <v>4.0</v>
      </c>
      <c r="C178" s="55">
        <v>20.3838714766991</v>
      </c>
      <c r="D178" s="55">
        <v>5.095967869174775</v>
      </c>
      <c r="E178" s="55">
        <v>0.1436645081335993</v>
      </c>
      <c r="G178" s="65" t="s">
        <v>99</v>
      </c>
      <c r="H178" s="66">
        <f>H174*SQRT(2*H173/H177)</f>
        <v>0.0</v>
      </c>
      <c r="O178" s="54" t="s">
        <v>64</v>
      </c>
      <c r="P178" s="55">
        <v>5.610916916193544</v>
      </c>
      <c r="Q178" t="s">
        <v>107</v>
      </c>
      <c r="T178">
        <v>12.0</v>
      </c>
      <c r="U178" s="54" t="s">
        <v>68</v>
      </c>
      <c r="V178" s="55">
        <v>5.095967869174775</v>
      </c>
      <c r="W178" t="s">
        <v>108</v>
      </c>
    </row>
    <row r="181" spans="8:8">
      <c r="A181" t="s">
        <v>50</v>
      </c>
    </row>
    <row r="182" spans="8:8">
      <c r="A182" t="s">
        <v>88</v>
      </c>
    </row>
    <row r="183" spans="8:8" ht="15.75">
      <c r="A183" t="s">
        <v>51</v>
      </c>
      <c r="G183" t="s">
        <v>69</v>
      </c>
    </row>
    <row r="184" spans="8:8">
      <c r="A184" s="48" t="s">
        <v>52</v>
      </c>
      <c r="B184" s="48" t="s">
        <v>53</v>
      </c>
      <c r="C184" s="48" t="s">
        <v>54</v>
      </c>
      <c r="D184" s="48" t="s">
        <v>55</v>
      </c>
      <c r="E184" s="48" t="s">
        <v>56</v>
      </c>
      <c r="G184" s="48" t="s">
        <v>70</v>
      </c>
      <c r="H184" s="48" t="s">
        <v>71</v>
      </c>
      <c r="I184" s="48" t="s">
        <v>72</v>
      </c>
      <c r="J184" s="48" t="s">
        <v>73</v>
      </c>
      <c r="K184" s="48" t="s">
        <v>74</v>
      </c>
      <c r="L184" s="48" t="s">
        <v>75</v>
      </c>
      <c r="M184" s="48" t="s">
        <v>76</v>
      </c>
      <c r="O184" s="48" t="s">
        <v>52</v>
      </c>
      <c r="P184" s="48" t="s">
        <v>55</v>
      </c>
      <c r="Q184" s="49" t="s">
        <v>101</v>
      </c>
      <c r="T184" s="49" t="s">
        <v>110</v>
      </c>
      <c r="U184" s="48" t="s">
        <v>52</v>
      </c>
      <c r="V184" s="48" t="s">
        <v>55</v>
      </c>
      <c r="W184" s="49" t="s">
        <v>101</v>
      </c>
    </row>
    <row r="185" spans="8:8">
      <c r="A185" s="51" t="s">
        <v>57</v>
      </c>
      <c r="B185" s="51">
        <v>4.0</v>
      </c>
      <c r="C185" s="52">
        <v>12.33568473971025</v>
      </c>
      <c r="D185" s="52">
        <v>3.0839211849275623</v>
      </c>
      <c r="E185" s="52">
        <v>0.05601265364578716</v>
      </c>
      <c r="G185" s="51" t="s">
        <v>77</v>
      </c>
      <c r="H185" s="52">
        <v>37.50476525340495</v>
      </c>
      <c r="I185" s="51">
        <v>11.0</v>
      </c>
      <c r="J185" s="52">
        <v>3.4095241139459045</v>
      </c>
      <c r="K185" s="52">
        <v>15.32576256350055</v>
      </c>
      <c r="L185" s="51">
        <v>1.8442898990914186E-10</v>
      </c>
      <c r="M185" s="51">
        <v>2.06660847823752</v>
      </c>
      <c r="O185" s="51" t="s">
        <v>58</v>
      </c>
      <c r="P185" s="52">
        <v>2.8060107169535096</v>
      </c>
      <c r="Q185" t="s">
        <v>102</v>
      </c>
      <c r="R185" s="53">
        <f>H196+P185</f>
        <v>3.482419003344187</v>
      </c>
      <c r="T185">
        <v>1.0</v>
      </c>
      <c r="U185" s="51" t="s">
        <v>57</v>
      </c>
      <c r="V185" s="52">
        <v>3.0839211849275623</v>
      </c>
      <c r="W185" t="s">
        <v>104</v>
      </c>
    </row>
    <row r="186" spans="8:8">
      <c r="A186" s="51" t="s">
        <v>58</v>
      </c>
      <c r="B186" s="51">
        <v>4.0</v>
      </c>
      <c r="C186" s="52">
        <v>11.224042867814038</v>
      </c>
      <c r="D186" s="52">
        <v>2.8060107169535096</v>
      </c>
      <c r="E186" s="52">
        <v>0.1303760412602936</v>
      </c>
      <c r="G186" s="51" t="s">
        <v>78</v>
      </c>
      <c r="H186" s="52">
        <v>8.008924031902588</v>
      </c>
      <c r="I186" s="51">
        <v>36.0</v>
      </c>
      <c r="J186" s="52">
        <v>0.2224701119972941</v>
      </c>
      <c r="K186" s="52"/>
      <c r="L186" s="51"/>
      <c r="M186" s="51"/>
      <c r="O186" s="51" t="s">
        <v>57</v>
      </c>
      <c r="P186" s="52">
        <v>3.0839211849275623</v>
      </c>
      <c r="Q186" t="s">
        <v>104</v>
      </c>
      <c r="R186" s="53">
        <f>H196+P186</f>
        <v>3.760329471318237</v>
      </c>
      <c r="T186">
        <v>2.0</v>
      </c>
      <c r="U186" s="51" t="s">
        <v>58</v>
      </c>
      <c r="V186" s="52">
        <v>2.8060107169535096</v>
      </c>
      <c r="W186" t="s">
        <v>102</v>
      </c>
    </row>
    <row r="187" spans="8:8">
      <c r="A187" s="51" t="s">
        <v>59</v>
      </c>
      <c r="B187" s="51">
        <v>4.0</v>
      </c>
      <c r="C187" s="52">
        <v>14.966625184596918</v>
      </c>
      <c r="D187" s="52">
        <v>3.7416562961492295</v>
      </c>
      <c r="E187" s="52">
        <v>0.34491828938984526</v>
      </c>
      <c r="G187" s="51"/>
      <c r="H187" s="52"/>
      <c r="I187" s="51"/>
      <c r="J187" s="51"/>
      <c r="K187" s="51"/>
      <c r="L187" s="51"/>
      <c r="M187" s="51"/>
      <c r="O187" s="51" t="s">
        <v>59</v>
      </c>
      <c r="P187" s="52">
        <v>3.7416562961492295</v>
      </c>
      <c r="Q187" t="s">
        <v>103</v>
      </c>
      <c r="R187" s="53">
        <f>H196+P187</f>
        <v>4.418064582539907</v>
      </c>
      <c r="T187">
        <v>3.0</v>
      </c>
      <c r="U187" s="51" t="s">
        <v>59</v>
      </c>
      <c r="V187" s="52">
        <v>3.7416562961492295</v>
      </c>
      <c r="W187" t="s">
        <v>103</v>
      </c>
    </row>
    <row r="188" spans="8:8" ht="15.75">
      <c r="A188" s="51" t="s">
        <v>60</v>
      </c>
      <c r="B188" s="51">
        <v>4.0</v>
      </c>
      <c r="C188" s="52">
        <v>16.075966254974972</v>
      </c>
      <c r="D188" s="52">
        <v>4.018991563743743</v>
      </c>
      <c r="E188" s="52">
        <v>0.12895299608608105</v>
      </c>
      <c r="G188" s="54" t="s">
        <v>79</v>
      </c>
      <c r="H188" s="55">
        <v>45.513689285307535</v>
      </c>
      <c r="I188" s="54">
        <v>47.0</v>
      </c>
      <c r="J188" s="54"/>
      <c r="K188" s="54"/>
      <c r="L188" s="54"/>
      <c r="M188" s="54"/>
      <c r="O188" s="51" t="s">
        <v>60</v>
      </c>
      <c r="P188" s="52">
        <v>4.018991563743743</v>
      </c>
      <c r="Q188" t="s">
        <v>106</v>
      </c>
      <c r="R188" s="53">
        <f>H196+P188</f>
        <v>4.695399850134417</v>
      </c>
      <c r="T188">
        <v>4.0</v>
      </c>
      <c r="U188" s="51" t="s">
        <v>60</v>
      </c>
      <c r="V188" s="52">
        <v>4.018991563743743</v>
      </c>
      <c r="W188" t="s">
        <v>106</v>
      </c>
    </row>
    <row r="189" spans="8:8">
      <c r="A189" s="51" t="s">
        <v>61</v>
      </c>
      <c r="B189" s="51">
        <v>4.0</v>
      </c>
      <c r="C189" s="52">
        <v>20.561140681266174</v>
      </c>
      <c r="D189" s="52">
        <v>5.1402851703165435</v>
      </c>
      <c r="E189" s="52">
        <v>0.09270914651641822</v>
      </c>
      <c r="O189" s="51" t="s">
        <v>66</v>
      </c>
      <c r="P189" s="52">
        <v>4.2210708341665075</v>
      </c>
      <c r="Q189" t="s">
        <v>106</v>
      </c>
      <c r="R189" s="53">
        <f>H196+P189</f>
        <v>4.897479120557187</v>
      </c>
      <c r="T189">
        <v>5.0</v>
      </c>
      <c r="U189" s="51" t="s">
        <v>61</v>
      </c>
      <c r="V189" s="52">
        <v>5.1402851703165435</v>
      </c>
      <c r="W189" t="s">
        <v>108</v>
      </c>
    </row>
    <row r="190" spans="8:8">
      <c r="A190" s="51" t="s">
        <v>62</v>
      </c>
      <c r="B190" s="51">
        <v>4.0</v>
      </c>
      <c r="C190" s="52">
        <v>18.322875749335843</v>
      </c>
      <c r="D190" s="52">
        <v>4.580718937333961</v>
      </c>
      <c r="E190" s="52">
        <v>0.467129800644481</v>
      </c>
      <c r="G190" s="56" t="s">
        <v>94</v>
      </c>
      <c r="H190" s="57"/>
      <c r="O190" s="51" t="s">
        <v>62</v>
      </c>
      <c r="P190" s="52">
        <v>4.580718937333961</v>
      </c>
      <c r="Q190" t="s">
        <v>105</v>
      </c>
      <c r="R190" s="53">
        <f>H196+P190</f>
        <v>5.257127223724637</v>
      </c>
      <c r="T190">
        <v>6.0</v>
      </c>
      <c r="U190" s="51" t="s">
        <v>62</v>
      </c>
      <c r="V190" s="52">
        <v>4.580718937333961</v>
      </c>
      <c r="W190" t="s">
        <v>105</v>
      </c>
    </row>
    <row r="191" spans="8:8" ht="18.0">
      <c r="A191" s="51" t="s">
        <v>63</v>
      </c>
      <c r="B191" s="51">
        <v>4.0</v>
      </c>
      <c r="C191" s="52">
        <v>22.19051720907411</v>
      </c>
      <c r="D191" s="52">
        <v>5.547629302268527</v>
      </c>
      <c r="E191" s="52">
        <v>0.04179840953505779</v>
      </c>
      <c r="G191" s="58" t="s">
        <v>100</v>
      </c>
      <c r="H191" s="59">
        <f>J186</f>
        <v>0.2224701119972941</v>
      </c>
      <c r="O191" s="51" t="s">
        <v>65</v>
      </c>
      <c r="P191" s="52">
        <v>4.686998703076642</v>
      </c>
      <c r="Q191" t="s">
        <v>105</v>
      </c>
      <c r="R191" s="53">
        <f>H196+P191</f>
        <v>5.363406989467316</v>
      </c>
      <c r="T191">
        <v>7.0</v>
      </c>
      <c r="U191" s="51" t="s">
        <v>63</v>
      </c>
      <c r="V191" s="52">
        <v>5.547629302268527</v>
      </c>
      <c r="W191" t="s">
        <v>107</v>
      </c>
    </row>
    <row r="192" spans="8:8">
      <c r="A192" s="51" t="s">
        <v>64</v>
      </c>
      <c r="B192" s="51">
        <v>4.0</v>
      </c>
      <c r="C192" s="52">
        <v>23.254573027101465</v>
      </c>
      <c r="D192" s="52">
        <v>5.813643256775366</v>
      </c>
      <c r="E192" s="52">
        <v>0.2366593910237126</v>
      </c>
      <c r="G192" s="60" t="s">
        <v>95</v>
      </c>
      <c r="H192" s="61">
        <f>TINV(H193,H194)</f>
        <v>2.0280940009804507</v>
      </c>
      <c r="O192" s="51" t="s">
        <v>67</v>
      </c>
      <c r="P192" s="52">
        <v>4.815116628904891</v>
      </c>
      <c r="Q192" t="s">
        <v>105</v>
      </c>
      <c r="R192" s="53">
        <f>H196+P192</f>
        <v>5.4915249152955665</v>
      </c>
      <c r="T192">
        <v>8.0</v>
      </c>
      <c r="U192" s="51" t="s">
        <v>64</v>
      </c>
      <c r="V192" s="52">
        <v>5.813643256775366</v>
      </c>
      <c r="W192" t="s">
        <v>107</v>
      </c>
    </row>
    <row r="193" spans="8:8">
      <c r="A193" s="51" t="s">
        <v>65</v>
      </c>
      <c r="B193" s="51">
        <v>4.0</v>
      </c>
      <c r="C193" s="52">
        <v>18.74799481230657</v>
      </c>
      <c r="D193" s="52">
        <v>4.686998703076642</v>
      </c>
      <c r="E193" s="52">
        <v>0.26990674949303045</v>
      </c>
      <c r="G193" s="62" t="s">
        <v>96</v>
      </c>
      <c r="H193" s="9">
        <v>0.05</v>
      </c>
      <c r="O193" s="51" t="s">
        <v>68</v>
      </c>
      <c r="P193" s="52">
        <v>5.016085247406046</v>
      </c>
      <c r="Q193" t="s">
        <v>105</v>
      </c>
      <c r="R193" s="53">
        <f>H196+P193</f>
        <v>5.692493533796727</v>
      </c>
      <c r="T193">
        <v>9.0</v>
      </c>
      <c r="U193" s="51" t="s">
        <v>65</v>
      </c>
      <c r="V193" s="52">
        <v>4.686998703076642</v>
      </c>
      <c r="W193" t="s">
        <v>105</v>
      </c>
    </row>
    <row r="194" spans="8:8">
      <c r="A194" s="51" t="s">
        <v>66</v>
      </c>
      <c r="B194" s="51">
        <v>4.0</v>
      </c>
      <c r="C194" s="52">
        <v>16.88428333666603</v>
      </c>
      <c r="D194" s="52">
        <v>4.2210708341665075</v>
      </c>
      <c r="E194" s="52">
        <v>0.5294596574767875</v>
      </c>
      <c r="G194" s="63" t="s">
        <v>97</v>
      </c>
      <c r="H194" s="9">
        <f>I186</f>
        <v>36.0</v>
      </c>
      <c r="O194" s="51" t="s">
        <v>61</v>
      </c>
      <c r="P194" s="52">
        <v>5.1402851703165435</v>
      </c>
      <c r="Q194" t="s">
        <v>108</v>
      </c>
      <c r="R194" s="53">
        <f>H196+P194</f>
        <v>5.816693456707217</v>
      </c>
      <c r="T194">
        <v>10.0</v>
      </c>
      <c r="U194" s="51" t="s">
        <v>66</v>
      </c>
      <c r="V194" s="52">
        <v>4.2210708341665075</v>
      </c>
      <c r="W194" t="s">
        <v>106</v>
      </c>
    </row>
    <row r="195" spans="8:8">
      <c r="A195" s="51" t="s">
        <v>67</v>
      </c>
      <c r="B195" s="51">
        <v>4.0</v>
      </c>
      <c r="C195" s="52">
        <v>19.260466515619562</v>
      </c>
      <c r="D195" s="52">
        <v>4.815116628904891</v>
      </c>
      <c r="E195" s="52">
        <v>0.19268394820627763</v>
      </c>
      <c r="G195" s="64" t="s">
        <v>98</v>
      </c>
      <c r="H195" s="9">
        <v>4.0</v>
      </c>
      <c r="O195" s="51" t="s">
        <v>63</v>
      </c>
      <c r="P195" s="52">
        <v>5.547629302268527</v>
      </c>
      <c r="Q195" t="s">
        <v>107</v>
      </c>
      <c r="R195" s="53">
        <f>H196+P195</f>
        <v>6.224037588659207</v>
      </c>
      <c r="T195">
        <v>11.0</v>
      </c>
      <c r="U195" s="51" t="s">
        <v>67</v>
      </c>
      <c r="V195" s="52">
        <v>4.815116628904891</v>
      </c>
      <c r="W195" t="s">
        <v>105</v>
      </c>
    </row>
    <row r="196" spans="8:8" ht="15.75">
      <c r="A196" s="54" t="s">
        <v>68</v>
      </c>
      <c r="B196" s="54">
        <v>4.0</v>
      </c>
      <c r="C196" s="55">
        <v>20.064340989624185</v>
      </c>
      <c r="D196" s="55">
        <v>5.016085247406046</v>
      </c>
      <c r="E196" s="55">
        <v>0.17903426068975603</v>
      </c>
      <c r="G196" s="65" t="s">
        <v>99</v>
      </c>
      <c r="H196" s="66">
        <f>H192*SQRT(2*H191/H195)</f>
        <v>0.6764082863906774</v>
      </c>
      <c r="O196" s="54" t="s">
        <v>64</v>
      </c>
      <c r="P196" s="55">
        <v>5.813643256775366</v>
      </c>
      <c r="Q196" t="s">
        <v>107</v>
      </c>
      <c r="T196">
        <v>12.0</v>
      </c>
      <c r="U196" s="54" t="s">
        <v>68</v>
      </c>
      <c r="V196" s="55">
        <v>5.016085247406046</v>
      </c>
      <c r="W196" t="s">
        <v>105</v>
      </c>
    </row>
    <row r="199" spans="8:8">
      <c r="A199" t="s">
        <v>50</v>
      </c>
    </row>
    <row r="200" spans="8:8">
      <c r="A200" t="s">
        <v>89</v>
      </c>
    </row>
    <row r="201" spans="8:8" ht="15.75">
      <c r="A201" t="s">
        <v>51</v>
      </c>
      <c r="G201" t="s">
        <v>69</v>
      </c>
    </row>
    <row r="202" spans="8:8">
      <c r="A202" s="48" t="s">
        <v>52</v>
      </c>
      <c r="B202" s="48" t="s">
        <v>53</v>
      </c>
      <c r="C202" s="48" t="s">
        <v>54</v>
      </c>
      <c r="D202" s="48" t="s">
        <v>55</v>
      </c>
      <c r="E202" s="48" t="s">
        <v>56</v>
      </c>
      <c r="G202" s="48" t="s">
        <v>70</v>
      </c>
      <c r="H202" s="48" t="s">
        <v>71</v>
      </c>
      <c r="I202" s="48" t="s">
        <v>72</v>
      </c>
      <c r="J202" s="48" t="s">
        <v>73</v>
      </c>
      <c r="K202" s="48" t="s">
        <v>74</v>
      </c>
      <c r="L202" s="48" t="s">
        <v>75</v>
      </c>
      <c r="M202" s="48" t="s">
        <v>76</v>
      </c>
      <c r="O202" s="48" t="s">
        <v>52</v>
      </c>
      <c r="P202" s="48" t="s">
        <v>55</v>
      </c>
      <c r="Q202" s="49" t="s">
        <v>101</v>
      </c>
      <c r="T202" s="49" t="s">
        <v>110</v>
      </c>
      <c r="U202" s="48" t="s">
        <v>52</v>
      </c>
      <c r="V202" s="48" t="s">
        <v>55</v>
      </c>
      <c r="W202" s="49" t="s">
        <v>101</v>
      </c>
    </row>
    <row r="203" spans="8:8">
      <c r="A203" s="51" t="s">
        <v>57</v>
      </c>
      <c r="B203" s="51">
        <v>4.0</v>
      </c>
      <c r="C203" s="52">
        <v>13.838068049660166</v>
      </c>
      <c r="D203" s="52">
        <v>3.4595170124150414</v>
      </c>
      <c r="E203" s="52">
        <v>0.04623763830257343</v>
      </c>
      <c r="G203" s="51" t="s">
        <v>77</v>
      </c>
      <c r="H203" s="52">
        <v>36.49404008560335</v>
      </c>
      <c r="I203" s="51">
        <v>11.0</v>
      </c>
      <c r="J203" s="52">
        <v>3.317640007782123</v>
      </c>
      <c r="K203" s="52">
        <v>14.67996613740828</v>
      </c>
      <c r="L203" s="51">
        <v>3.372980884096298E-10</v>
      </c>
      <c r="M203" s="51">
        <v>2.06660847823752</v>
      </c>
      <c r="O203" s="51" t="s">
        <v>58</v>
      </c>
      <c r="P203" s="52">
        <v>3.3206531126863528</v>
      </c>
      <c r="Q203" t="s">
        <v>102</v>
      </c>
      <c r="R203" s="53">
        <f>H214+P203</f>
        <v>4.00240317372443</v>
      </c>
      <c r="T203">
        <v>1.0</v>
      </c>
      <c r="U203" s="51" t="s">
        <v>57</v>
      </c>
      <c r="V203" s="52">
        <v>3.4595170124150414</v>
      </c>
      <c r="W203" t="s">
        <v>102</v>
      </c>
    </row>
    <row r="204" spans="8:8">
      <c r="A204" s="51" t="s">
        <v>58</v>
      </c>
      <c r="B204" s="51">
        <v>4.0</v>
      </c>
      <c r="C204" s="52">
        <v>13.282612450745411</v>
      </c>
      <c r="D204" s="52">
        <v>3.3206531126863528</v>
      </c>
      <c r="E204" s="52">
        <v>0.21806277785844705</v>
      </c>
      <c r="G204" s="51" t="s">
        <v>78</v>
      </c>
      <c r="H204" s="52">
        <v>8.135920693700077</v>
      </c>
      <c r="I204" s="51">
        <v>36.0</v>
      </c>
      <c r="J204" s="52">
        <v>0.22599779704722436</v>
      </c>
      <c r="K204" s="52"/>
      <c r="L204" s="51"/>
      <c r="M204" s="51"/>
      <c r="O204" s="51" t="s">
        <v>57</v>
      </c>
      <c r="P204" s="52">
        <v>3.4595170124150414</v>
      </c>
      <c r="Q204" t="s">
        <v>102</v>
      </c>
      <c r="R204" s="53">
        <f>H214+P204</f>
        <v>4.14126707345312</v>
      </c>
      <c r="T204">
        <v>2.0</v>
      </c>
      <c r="U204" s="51" t="s">
        <v>58</v>
      </c>
      <c r="V204" s="52">
        <v>3.3206531126863528</v>
      </c>
      <c r="W204" t="s">
        <v>102</v>
      </c>
    </row>
    <row r="205" spans="8:8">
      <c r="A205" s="51" t="s">
        <v>59</v>
      </c>
      <c r="B205" s="51">
        <v>4.0</v>
      </c>
      <c r="C205" s="52">
        <v>16.959354376718906</v>
      </c>
      <c r="D205" s="52">
        <v>4.2398385941797265</v>
      </c>
      <c r="E205" s="52">
        <v>0.4526785369031406</v>
      </c>
      <c r="G205" s="51"/>
      <c r="H205" s="52"/>
      <c r="I205" s="51"/>
      <c r="J205" s="51"/>
      <c r="K205" s="51"/>
      <c r="L205" s="51"/>
      <c r="M205" s="51"/>
      <c r="O205" s="51" t="s">
        <v>59</v>
      </c>
      <c r="P205" s="52">
        <v>4.2398385941797265</v>
      </c>
      <c r="Q205" t="s">
        <v>103</v>
      </c>
      <c r="R205" s="53">
        <f>H214+P205</f>
        <v>4.9215886552178105</v>
      </c>
      <c r="T205">
        <v>3.0</v>
      </c>
      <c r="U205" s="51" t="s">
        <v>59</v>
      </c>
      <c r="V205" s="52">
        <v>4.2398385941797265</v>
      </c>
      <c r="W205" t="s">
        <v>103</v>
      </c>
    </row>
    <row r="206" spans="8:8" ht="15.75">
      <c r="A206" s="51" t="s">
        <v>60</v>
      </c>
      <c r="B206" s="51">
        <v>4.0</v>
      </c>
      <c r="C206" s="52">
        <v>17.829409627701374</v>
      </c>
      <c r="D206" s="52">
        <v>4.457352406925343</v>
      </c>
      <c r="E206" s="52">
        <v>0.08807106570491975</v>
      </c>
      <c r="G206" s="54" t="s">
        <v>79</v>
      </c>
      <c r="H206" s="55">
        <v>44.62996077930343</v>
      </c>
      <c r="I206" s="54">
        <v>47.0</v>
      </c>
      <c r="J206" s="54"/>
      <c r="K206" s="54"/>
      <c r="L206" s="54"/>
      <c r="M206" s="54"/>
      <c r="O206" s="51" t="s">
        <v>60</v>
      </c>
      <c r="P206" s="52">
        <v>4.457352406925343</v>
      </c>
      <c r="Q206" t="s">
        <v>106</v>
      </c>
      <c r="R206" s="53">
        <f>H214+P206</f>
        <v>5.13910246796342</v>
      </c>
      <c r="T206">
        <v>4.0</v>
      </c>
      <c r="U206" s="51" t="s">
        <v>60</v>
      </c>
      <c r="V206" s="52">
        <v>4.457352406925343</v>
      </c>
      <c r="W206" t="s">
        <v>106</v>
      </c>
    </row>
    <row r="207" spans="8:8">
      <c r="A207" s="51" t="s">
        <v>61</v>
      </c>
      <c r="B207" s="51">
        <v>4.0</v>
      </c>
      <c r="C207" s="52">
        <v>22.111592363567766</v>
      </c>
      <c r="D207" s="52">
        <v>5.5278980908919415</v>
      </c>
      <c r="E207" s="52">
        <v>0.1147625271759281</v>
      </c>
      <c r="O207" s="51" t="s">
        <v>66</v>
      </c>
      <c r="P207" s="52">
        <v>4.760527608101578</v>
      </c>
      <c r="Q207" t="s">
        <v>106</v>
      </c>
      <c r="R207" s="53">
        <f>H214+P207</f>
        <v>5.44227766913966</v>
      </c>
      <c r="T207">
        <v>5.0</v>
      </c>
      <c r="U207" s="51" t="s">
        <v>61</v>
      </c>
      <c r="V207" s="52">
        <v>5.5278980908919415</v>
      </c>
      <c r="W207" t="s">
        <v>108</v>
      </c>
    </row>
    <row r="208" spans="8:8">
      <c r="A208" s="51" t="s">
        <v>62</v>
      </c>
      <c r="B208" s="51">
        <v>4.0</v>
      </c>
      <c r="C208" s="52">
        <v>20.52725833379843</v>
      </c>
      <c r="D208" s="52">
        <v>5.131814583449607</v>
      </c>
      <c r="E208" s="52">
        <v>0.443938484640005</v>
      </c>
      <c r="G208" s="56" t="s">
        <v>94</v>
      </c>
      <c r="H208" s="57"/>
      <c r="O208" s="51" t="s">
        <v>65</v>
      </c>
      <c r="P208" s="52">
        <v>4.87456929674371</v>
      </c>
      <c r="Q208" t="s">
        <v>106</v>
      </c>
      <c r="R208" s="53">
        <f>H214+P208</f>
        <v>5.55631935778179</v>
      </c>
      <c r="T208">
        <v>6.0</v>
      </c>
      <c r="U208" s="51" t="s">
        <v>62</v>
      </c>
      <c r="V208" s="52">
        <v>5.131814583449607</v>
      </c>
      <c r="W208" t="s">
        <v>105</v>
      </c>
    </row>
    <row r="209" spans="8:8" ht="18.0">
      <c r="A209" s="51" t="s">
        <v>63</v>
      </c>
      <c r="B209" s="51">
        <v>4.0</v>
      </c>
      <c r="C209" s="52">
        <v>23.652071860516063</v>
      </c>
      <c r="D209" s="52">
        <v>5.913017965129016</v>
      </c>
      <c r="E209" s="52">
        <v>0.05203563171335799</v>
      </c>
      <c r="G209" s="58" t="s">
        <v>100</v>
      </c>
      <c r="H209" s="59">
        <f>J204</f>
        <v>0.22599779704722436</v>
      </c>
      <c r="O209" s="51" t="s">
        <v>62</v>
      </c>
      <c r="P209" s="52">
        <v>5.131814583449607</v>
      </c>
      <c r="Q209" t="s">
        <v>105</v>
      </c>
      <c r="R209" s="53">
        <f>H214+P209</f>
        <v>5.813564644487689</v>
      </c>
      <c r="T209">
        <v>7.0</v>
      </c>
      <c r="U209" s="51" t="s">
        <v>63</v>
      </c>
      <c r="V209" s="52">
        <v>5.913017965129016</v>
      </c>
      <c r="W209" t="s">
        <v>107</v>
      </c>
    </row>
    <row r="210" spans="8:8">
      <c r="A210" s="51" t="s">
        <v>64</v>
      </c>
      <c r="B210" s="51">
        <v>4.0</v>
      </c>
      <c r="C210" s="52">
        <v>25.191548303706874</v>
      </c>
      <c r="D210" s="52">
        <v>6.2978870759267185</v>
      </c>
      <c r="E210" s="52">
        <v>0.19564563505259489</v>
      </c>
      <c r="G210" s="60" t="s">
        <v>95</v>
      </c>
      <c r="H210" s="61">
        <f>TINV(H211,H212)</f>
        <v>2.0280940009804507</v>
      </c>
      <c r="O210" s="51" t="s">
        <v>67</v>
      </c>
      <c r="P210" s="52">
        <v>5.189145504154736</v>
      </c>
      <c r="Q210" t="s">
        <v>105</v>
      </c>
      <c r="R210" s="53">
        <f>H214+P210</f>
        <v>5.87089556519282</v>
      </c>
      <c r="T210">
        <v>8.0</v>
      </c>
      <c r="U210" s="51" t="s">
        <v>64</v>
      </c>
      <c r="V210" s="52">
        <v>6.2978870759267185</v>
      </c>
      <c r="W210" t="s">
        <v>107</v>
      </c>
    </row>
    <row r="211" spans="8:8">
      <c r="A211" s="51" t="s">
        <v>65</v>
      </c>
      <c r="B211" s="51">
        <v>4.0</v>
      </c>
      <c r="C211" s="52">
        <v>19.49827718697484</v>
      </c>
      <c r="D211" s="52">
        <v>4.87456929674371</v>
      </c>
      <c r="E211" s="52">
        <v>0.18916264307125683</v>
      </c>
      <c r="G211" s="62" t="s">
        <v>96</v>
      </c>
      <c r="H211" s="9">
        <v>0.05</v>
      </c>
      <c r="O211" s="51" t="s">
        <v>68</v>
      </c>
      <c r="P211" s="52">
        <v>5.525548604974768</v>
      </c>
      <c r="Q211" t="s">
        <v>108</v>
      </c>
      <c r="R211" s="53">
        <f>H214+P211</f>
        <v>6.20729866601285</v>
      </c>
      <c r="T211">
        <v>9.0</v>
      </c>
      <c r="U211" s="51" t="s">
        <v>65</v>
      </c>
      <c r="V211" s="52">
        <v>4.87456929674371</v>
      </c>
      <c r="W211" t="s">
        <v>106</v>
      </c>
    </row>
    <row r="212" spans="8:8">
      <c r="A212" s="51" t="s">
        <v>66</v>
      </c>
      <c r="B212" s="51">
        <v>4.0</v>
      </c>
      <c r="C212" s="52">
        <v>19.04211043240631</v>
      </c>
      <c r="D212" s="52">
        <v>4.760527608101578</v>
      </c>
      <c r="E212" s="52">
        <v>0.5861645817086346</v>
      </c>
      <c r="G212" s="63" t="s">
        <v>97</v>
      </c>
      <c r="H212" s="9">
        <f>I204</f>
        <v>36.0</v>
      </c>
      <c r="O212" s="51" t="s">
        <v>61</v>
      </c>
      <c r="P212" s="52">
        <v>5.5278980908919415</v>
      </c>
      <c r="Q212" t="s">
        <v>108</v>
      </c>
      <c r="R212" s="53">
        <f>H214+P212</f>
        <v>6.20964815193002</v>
      </c>
      <c r="T212">
        <v>10.0</v>
      </c>
      <c r="U212" s="51" t="s">
        <v>66</v>
      </c>
      <c r="V212" s="52">
        <v>4.760527608101578</v>
      </c>
      <c r="W212" t="s">
        <v>106</v>
      </c>
    </row>
    <row r="213" spans="8:8">
      <c r="A213" s="51" t="s">
        <v>67</v>
      </c>
      <c r="B213" s="51">
        <v>4.0</v>
      </c>
      <c r="C213" s="52">
        <v>20.756582016618943</v>
      </c>
      <c r="D213" s="52">
        <v>5.189145504154736</v>
      </c>
      <c r="E213" s="52">
        <v>0.18382547082845554</v>
      </c>
      <c r="G213" s="64" t="s">
        <v>98</v>
      </c>
      <c r="H213" s="9">
        <v>4.0</v>
      </c>
      <c r="O213" s="51" t="s">
        <v>63</v>
      </c>
      <c r="P213" s="52">
        <v>5.913017965129016</v>
      </c>
      <c r="Q213" t="s">
        <v>107</v>
      </c>
      <c r="R213" s="53">
        <f>H214+P213</f>
        <v>6.594768026167101</v>
      </c>
      <c r="T213">
        <v>11.0</v>
      </c>
      <c r="U213" s="51" t="s">
        <v>67</v>
      </c>
      <c r="V213" s="52">
        <v>5.189145504154736</v>
      </c>
      <c r="W213" t="s">
        <v>105</v>
      </c>
    </row>
    <row r="214" spans="8:8" ht="15.75">
      <c r="A214" s="54" t="s">
        <v>68</v>
      </c>
      <c r="B214" s="54">
        <v>4.0</v>
      </c>
      <c r="C214" s="55">
        <v>22.10219441989907</v>
      </c>
      <c r="D214" s="55">
        <v>5.525548604974768</v>
      </c>
      <c r="E214" s="55">
        <v>0.14138857160736523</v>
      </c>
      <c r="G214" s="65" t="s">
        <v>99</v>
      </c>
      <c r="H214" s="66">
        <f>H210*SQRT(2*H209/H213)</f>
        <v>0.6817500610380797</v>
      </c>
      <c r="O214" s="54" t="s">
        <v>64</v>
      </c>
      <c r="P214" s="55">
        <v>6.2978870759267185</v>
      </c>
      <c r="Q214" t="s">
        <v>107</v>
      </c>
      <c r="T214">
        <v>12.0</v>
      </c>
      <c r="U214" s="54" t="s">
        <v>68</v>
      </c>
      <c r="V214" s="55">
        <v>5.525548604974768</v>
      </c>
      <c r="W214" t="s">
        <v>108</v>
      </c>
    </row>
    <row r="217" spans="8:8">
      <c r="A217" t="s">
        <v>50</v>
      </c>
    </row>
    <row r="218" spans="8:8">
      <c r="A218" t="s">
        <v>90</v>
      </c>
    </row>
    <row r="219" spans="8:8" ht="15.75">
      <c r="A219" t="s">
        <v>51</v>
      </c>
      <c r="G219" t="s">
        <v>69</v>
      </c>
    </row>
    <row r="220" spans="8:8">
      <c r="A220" s="48" t="s">
        <v>52</v>
      </c>
      <c r="B220" s="48" t="s">
        <v>53</v>
      </c>
      <c r="C220" s="48" t="s">
        <v>54</v>
      </c>
      <c r="D220" s="48" t="s">
        <v>55</v>
      </c>
      <c r="E220" s="48" t="s">
        <v>56</v>
      </c>
      <c r="G220" s="48" t="s">
        <v>70</v>
      </c>
      <c r="H220" s="48" t="s">
        <v>71</v>
      </c>
      <c r="I220" s="48" t="s">
        <v>72</v>
      </c>
      <c r="J220" s="48" t="s">
        <v>73</v>
      </c>
      <c r="K220" s="48" t="s">
        <v>74</v>
      </c>
      <c r="L220" s="48" t="s">
        <v>75</v>
      </c>
      <c r="M220" s="48" t="s">
        <v>76</v>
      </c>
      <c r="O220" s="48" t="s">
        <v>52</v>
      </c>
      <c r="P220" s="48" t="s">
        <v>55</v>
      </c>
      <c r="Q220" s="49" t="s">
        <v>101</v>
      </c>
      <c r="T220" s="49" t="s">
        <v>110</v>
      </c>
      <c r="U220" s="48" t="s">
        <v>52</v>
      </c>
      <c r="V220" s="48" t="s">
        <v>55</v>
      </c>
      <c r="W220" s="49" t="s">
        <v>101</v>
      </c>
    </row>
    <row r="221" spans="8:8">
      <c r="A221" s="51" t="s">
        <v>57</v>
      </c>
      <c r="B221" s="51">
        <v>4.0</v>
      </c>
      <c r="C221" s="52">
        <v>15.568214243521076</v>
      </c>
      <c r="D221" s="52">
        <v>3.892053560880269</v>
      </c>
      <c r="E221" s="52">
        <v>0.031544094046210114</v>
      </c>
      <c r="G221" s="51" t="s">
        <v>77</v>
      </c>
      <c r="H221" s="52">
        <v>30.86222526460582</v>
      </c>
      <c r="I221" s="51">
        <v>11.0</v>
      </c>
      <c r="J221" s="52">
        <v>2.8056568422368926</v>
      </c>
      <c r="K221" s="52">
        <v>12.56983685682871</v>
      </c>
      <c r="L221" s="51">
        <v>2.821831255686638E-9</v>
      </c>
      <c r="M221" s="51">
        <v>2.06660847823752</v>
      </c>
      <c r="O221" s="51" t="s">
        <v>57</v>
      </c>
      <c r="P221" s="52">
        <v>3.892053560880269</v>
      </c>
      <c r="Q221" t="s">
        <v>102</v>
      </c>
      <c r="R221" s="53">
        <f>H232+P221</f>
        <v>4.569578893253045</v>
      </c>
      <c r="T221">
        <v>1.0</v>
      </c>
      <c r="U221" s="51" t="s">
        <v>57</v>
      </c>
      <c r="V221" s="52">
        <v>3.892053560880269</v>
      </c>
      <c r="W221" t="s">
        <v>102</v>
      </c>
    </row>
    <row r="222" spans="8:8">
      <c r="A222" s="51" t="s">
        <v>58</v>
      </c>
      <c r="B222" s="51">
        <v>4.0</v>
      </c>
      <c r="C222" s="52">
        <v>15.95163944396249</v>
      </c>
      <c r="D222" s="52">
        <v>3.9879098609906225</v>
      </c>
      <c r="E222" s="52">
        <v>0.08288631781441773</v>
      </c>
      <c r="G222" s="51" t="s">
        <v>78</v>
      </c>
      <c r="H222" s="52">
        <v>8.03539834852007</v>
      </c>
      <c r="I222" s="51">
        <v>36.0</v>
      </c>
      <c r="J222" s="52">
        <v>0.22320550968111308</v>
      </c>
      <c r="K222" s="52"/>
      <c r="L222" s="51"/>
      <c r="M222" s="51"/>
      <c r="O222" s="51" t="s">
        <v>58</v>
      </c>
      <c r="P222" s="52">
        <v>3.9879098609906225</v>
      </c>
      <c r="Q222" t="s">
        <v>102</v>
      </c>
      <c r="R222" s="53">
        <f>H232+P222</f>
        <v>4.665435193363395</v>
      </c>
      <c r="T222">
        <v>2.0</v>
      </c>
      <c r="U222" s="51" t="s">
        <v>58</v>
      </c>
      <c r="V222" s="52">
        <v>3.9879098609906225</v>
      </c>
      <c r="W222" t="s">
        <v>102</v>
      </c>
    </row>
    <row r="223" spans="8:8">
      <c r="A223" s="51" t="s">
        <v>59</v>
      </c>
      <c r="B223" s="51">
        <v>4.0</v>
      </c>
      <c r="C223" s="52">
        <v>19.21362562431291</v>
      </c>
      <c r="D223" s="52">
        <v>4.803406406078228</v>
      </c>
      <c r="E223" s="52">
        <v>0.5026075691313091</v>
      </c>
      <c r="G223" s="51"/>
      <c r="H223" s="52"/>
      <c r="I223" s="51"/>
      <c r="J223" s="51"/>
      <c r="K223" s="51"/>
      <c r="L223" s="51"/>
      <c r="M223" s="51"/>
      <c r="O223" s="51" t="s">
        <v>59</v>
      </c>
      <c r="P223" s="52">
        <v>4.803406406078228</v>
      </c>
      <c r="Q223" t="s">
        <v>103</v>
      </c>
      <c r="R223" s="53">
        <f>H232+P223</f>
        <v>5.480931738451005</v>
      </c>
      <c r="T223">
        <v>3.0</v>
      </c>
      <c r="U223" s="51" t="s">
        <v>59</v>
      </c>
      <c r="V223" s="52">
        <v>4.803406406078228</v>
      </c>
      <c r="W223" t="s">
        <v>103</v>
      </c>
    </row>
    <row r="224" spans="8:8" ht="15.75">
      <c r="A224" s="51" t="s">
        <v>60</v>
      </c>
      <c r="B224" s="51">
        <v>4.0</v>
      </c>
      <c r="C224" s="52">
        <v>20.35299062349978</v>
      </c>
      <c r="D224" s="52">
        <v>5.088247655874945</v>
      </c>
      <c r="E224" s="52">
        <v>0.021549071663781727</v>
      </c>
      <c r="G224" s="54" t="s">
        <v>79</v>
      </c>
      <c r="H224" s="55">
        <v>38.89762361312589</v>
      </c>
      <c r="I224" s="54">
        <v>47.0</v>
      </c>
      <c r="J224" s="54"/>
      <c r="K224" s="54"/>
      <c r="L224" s="54"/>
      <c r="M224" s="54"/>
      <c r="O224" s="51" t="s">
        <v>60</v>
      </c>
      <c r="P224" s="52">
        <v>5.088247655874945</v>
      </c>
      <c r="Q224" t="s">
        <v>106</v>
      </c>
      <c r="R224" s="53">
        <f>H232+P224</f>
        <v>5.765772988247725</v>
      </c>
      <c r="T224">
        <v>4.0</v>
      </c>
      <c r="U224" s="51" t="s">
        <v>60</v>
      </c>
      <c r="V224" s="52">
        <v>5.088247655874945</v>
      </c>
      <c r="W224" t="s">
        <v>106</v>
      </c>
    </row>
    <row r="225" spans="8:8">
      <c r="A225" s="51" t="s">
        <v>61</v>
      </c>
      <c r="B225" s="51">
        <v>4.0</v>
      </c>
      <c r="C225" s="52">
        <v>23.523560358140745</v>
      </c>
      <c r="D225" s="52">
        <v>5.880890089535186</v>
      </c>
      <c r="E225" s="52">
        <v>0.05375435544477022</v>
      </c>
      <c r="O225" s="51" t="s">
        <v>66</v>
      </c>
      <c r="P225" s="52">
        <v>5.106695842031726</v>
      </c>
      <c r="Q225" t="s">
        <v>106</v>
      </c>
      <c r="R225" s="53">
        <f>H232+P225</f>
        <v>5.784221174404505</v>
      </c>
      <c r="T225">
        <v>5.0</v>
      </c>
      <c r="U225" s="51" t="s">
        <v>61</v>
      </c>
      <c r="V225" s="52">
        <v>5.880890089535186</v>
      </c>
      <c r="W225" t="s">
        <v>108</v>
      </c>
    </row>
    <row r="226" spans="8:8">
      <c r="A226" s="51" t="s">
        <v>62</v>
      </c>
      <c r="B226" s="51">
        <v>4.0</v>
      </c>
      <c r="C226" s="52">
        <v>22.580256014147466</v>
      </c>
      <c r="D226" s="52">
        <v>5.645064003536866</v>
      </c>
      <c r="E226" s="52">
        <v>0.4518420749847725</v>
      </c>
      <c r="G226" s="56" t="s">
        <v>94</v>
      </c>
      <c r="H226" s="57"/>
      <c r="O226" s="51" t="s">
        <v>65</v>
      </c>
      <c r="P226" s="52">
        <v>5.548009308579472</v>
      </c>
      <c r="Q226" t="s">
        <v>105</v>
      </c>
      <c r="R226" s="53">
        <f>H232+P226</f>
        <v>6.225534640952245</v>
      </c>
      <c r="T226">
        <v>6.0</v>
      </c>
      <c r="U226" s="51" t="s">
        <v>62</v>
      </c>
      <c r="V226" s="52">
        <v>5.645064003536866</v>
      </c>
      <c r="W226" t="s">
        <v>105</v>
      </c>
    </row>
    <row r="227" spans="8:8" ht="18.0">
      <c r="A227" s="51" t="s">
        <v>63</v>
      </c>
      <c r="B227" s="51">
        <v>4.0</v>
      </c>
      <c r="C227" s="52">
        <v>25.346806806515854</v>
      </c>
      <c r="D227" s="52">
        <v>6.3367017016289635</v>
      </c>
      <c r="E227" s="52">
        <v>0.019933791807672078</v>
      </c>
      <c r="G227" s="58" t="s">
        <v>100</v>
      </c>
      <c r="H227" s="59">
        <f>J222</f>
        <v>0.22320550968111308</v>
      </c>
      <c r="O227" s="51" t="s">
        <v>62</v>
      </c>
      <c r="P227" s="52">
        <v>5.645064003536866</v>
      </c>
      <c r="Q227" t="s">
        <v>105</v>
      </c>
      <c r="R227" s="53">
        <f>H232+P227</f>
        <v>6.322589335909645</v>
      </c>
      <c r="T227">
        <v>7.0</v>
      </c>
      <c r="U227" s="51" t="s">
        <v>63</v>
      </c>
      <c r="V227" s="52">
        <v>6.3367017016289635</v>
      </c>
      <c r="W227" t="s">
        <v>107</v>
      </c>
    </row>
    <row r="228" spans="8:8">
      <c r="A228" s="51" t="s">
        <v>64</v>
      </c>
      <c r="B228" s="51">
        <v>4.0</v>
      </c>
      <c r="C228" s="52">
        <v>26.08518385272039</v>
      </c>
      <c r="D228" s="52">
        <v>6.521295963180098</v>
      </c>
      <c r="E228" s="52">
        <v>0.5250852159571255</v>
      </c>
      <c r="G228" s="60" t="s">
        <v>95</v>
      </c>
      <c r="H228" s="61">
        <f>TINV(H229,H230)</f>
        <v>2.0280940009804507</v>
      </c>
      <c r="O228" s="51" t="s">
        <v>67</v>
      </c>
      <c r="P228" s="52">
        <v>5.781007338923652</v>
      </c>
      <c r="Q228" t="s">
        <v>108</v>
      </c>
      <c r="R228" s="53">
        <f>H232+P228</f>
        <v>6.458532671296425</v>
      </c>
      <c r="T228">
        <v>8.0</v>
      </c>
      <c r="U228" s="51" t="s">
        <v>64</v>
      </c>
      <c r="V228" s="52">
        <v>6.521295963180098</v>
      </c>
      <c r="W228" t="s">
        <v>107</v>
      </c>
    </row>
    <row r="229" spans="8:8">
      <c r="A229" s="51" t="s">
        <v>65</v>
      </c>
      <c r="B229" s="51">
        <v>4.0</v>
      </c>
      <c r="C229" s="52">
        <v>22.192037234317887</v>
      </c>
      <c r="D229" s="52">
        <v>5.548009308579472</v>
      </c>
      <c r="E229" s="52">
        <v>0.39806635355592096</v>
      </c>
      <c r="G229" s="62" t="s">
        <v>96</v>
      </c>
      <c r="H229" s="9">
        <v>0.05</v>
      </c>
      <c r="O229" s="51" t="s">
        <v>61</v>
      </c>
      <c r="P229" s="52">
        <v>5.880890089535186</v>
      </c>
      <c r="Q229" t="s">
        <v>108</v>
      </c>
      <c r="R229" s="53">
        <f>H232+P229</f>
        <v>6.558415421907965</v>
      </c>
      <c r="T229">
        <v>9.0</v>
      </c>
      <c r="U229" s="51" t="s">
        <v>65</v>
      </c>
      <c r="V229" s="52">
        <v>5.548009308579472</v>
      </c>
      <c r="W229" t="s">
        <v>105</v>
      </c>
    </row>
    <row r="230" spans="8:8">
      <c r="A230" s="51" t="s">
        <v>66</v>
      </c>
      <c r="B230" s="51">
        <v>4.0</v>
      </c>
      <c r="C230" s="52">
        <v>20.426783368126905</v>
      </c>
      <c r="D230" s="52">
        <v>5.106695842031726</v>
      </c>
      <c r="E230" s="52">
        <v>0.31667972202347855</v>
      </c>
      <c r="G230" s="63" t="s">
        <v>97</v>
      </c>
      <c r="H230" s="9">
        <f>I222</f>
        <v>36.0</v>
      </c>
      <c r="O230" s="51" t="s">
        <v>68</v>
      </c>
      <c r="P230" s="52">
        <v>5.965972844895209</v>
      </c>
      <c r="Q230" t="s">
        <v>108</v>
      </c>
      <c r="R230" s="53">
        <f>H232+P230</f>
        <v>6.643498177267984</v>
      </c>
      <c r="T230">
        <v>10.0</v>
      </c>
      <c r="U230" s="51" t="s">
        <v>66</v>
      </c>
      <c r="V230" s="52">
        <v>5.106695842031726</v>
      </c>
      <c r="W230" t="s">
        <v>106</v>
      </c>
    </row>
    <row r="231" spans="8:8">
      <c r="A231" s="51" t="s">
        <v>67</v>
      </c>
      <c r="B231" s="51">
        <v>4.0</v>
      </c>
      <c r="C231" s="52">
        <v>23.124029355694606</v>
      </c>
      <c r="D231" s="52">
        <v>5.781007338923652</v>
      </c>
      <c r="E231" s="52">
        <v>0.03608368301631352</v>
      </c>
      <c r="G231" s="64" t="s">
        <v>98</v>
      </c>
      <c r="H231" s="9">
        <v>4.0</v>
      </c>
      <c r="O231" s="51" t="s">
        <v>63</v>
      </c>
      <c r="P231" s="52">
        <v>6.3367017016289635</v>
      </c>
      <c r="Q231" t="s">
        <v>107</v>
      </c>
      <c r="R231" s="53">
        <f>H232+P231</f>
        <v>7.014227034001735</v>
      </c>
      <c r="T231">
        <v>11.0</v>
      </c>
      <c r="U231" s="51" t="s">
        <v>67</v>
      </c>
      <c r="V231" s="52">
        <v>5.781007338923652</v>
      </c>
      <c r="W231" t="s">
        <v>108</v>
      </c>
    </row>
    <row r="232" spans="8:8" ht="15.75">
      <c r="A232" s="54" t="s">
        <v>68</v>
      </c>
      <c r="B232" s="54">
        <v>4.0</v>
      </c>
      <c r="C232" s="55">
        <v>23.863891379580835</v>
      </c>
      <c r="D232" s="55">
        <v>5.965972844895209</v>
      </c>
      <c r="E232" s="55">
        <v>0.23843386672757738</v>
      </c>
      <c r="G232" s="65" t="s">
        <v>99</v>
      </c>
      <c r="H232" s="66">
        <f>H228*SQRT(2*H227/H231)</f>
        <v>0.6775253323727749</v>
      </c>
      <c r="O232" s="54" t="s">
        <v>64</v>
      </c>
      <c r="P232" s="55">
        <v>6.521295963180098</v>
      </c>
      <c r="Q232" t="s">
        <v>107</v>
      </c>
      <c r="T232">
        <v>12.0</v>
      </c>
      <c r="U232" s="54" t="s">
        <v>68</v>
      </c>
      <c r="V232" s="55">
        <v>5.965972844895209</v>
      </c>
      <c r="W232" t="s">
        <v>108</v>
      </c>
    </row>
    <row r="235" spans="8:8">
      <c r="A235" t="s">
        <v>50</v>
      </c>
    </row>
    <row r="236" spans="8:8">
      <c r="A236" t="s">
        <v>91</v>
      </c>
    </row>
    <row r="237" spans="8:8" ht="15.75">
      <c r="A237" t="s">
        <v>51</v>
      </c>
      <c r="G237" t="s">
        <v>69</v>
      </c>
    </row>
    <row r="238" spans="8:8">
      <c r="A238" s="48" t="s">
        <v>52</v>
      </c>
      <c r="B238" s="48" t="s">
        <v>53</v>
      </c>
      <c r="C238" s="48" t="s">
        <v>54</v>
      </c>
      <c r="D238" s="48" t="s">
        <v>55</v>
      </c>
      <c r="E238" s="48" t="s">
        <v>56</v>
      </c>
      <c r="G238" s="48" t="s">
        <v>70</v>
      </c>
      <c r="H238" s="48" t="s">
        <v>71</v>
      </c>
      <c r="I238" s="48" t="s">
        <v>72</v>
      </c>
      <c r="J238" s="48" t="s">
        <v>73</v>
      </c>
      <c r="K238" s="48" t="s">
        <v>74</v>
      </c>
      <c r="L238" s="48" t="s">
        <v>75</v>
      </c>
      <c r="M238" s="48" t="s">
        <v>76</v>
      </c>
      <c r="O238" s="48" t="s">
        <v>52</v>
      </c>
      <c r="P238" s="48" t="s">
        <v>55</v>
      </c>
      <c r="Q238" s="49" t="s">
        <v>101</v>
      </c>
      <c r="T238" s="49" t="s">
        <v>110</v>
      </c>
      <c r="U238" s="48" t="s">
        <v>52</v>
      </c>
      <c r="V238" s="48" t="s">
        <v>55</v>
      </c>
      <c r="W238" s="49" t="s">
        <v>101</v>
      </c>
    </row>
    <row r="239" spans="8:8">
      <c r="A239" s="51" t="s">
        <v>57</v>
      </c>
      <c r="B239" s="51">
        <v>4.0</v>
      </c>
      <c r="C239" s="52">
        <v>16.942859903537872</v>
      </c>
      <c r="D239" s="52">
        <v>4.235714975884468</v>
      </c>
      <c r="E239" s="52">
        <v>0.020047796492150532</v>
      </c>
      <c r="G239" s="51" t="s">
        <v>77</v>
      </c>
      <c r="H239" s="52">
        <v>27.95624759933791</v>
      </c>
      <c r="I239" s="51">
        <v>11.0</v>
      </c>
      <c r="J239" s="52">
        <v>2.5414770544852647</v>
      </c>
      <c r="K239" s="52">
        <v>12.985611324497526</v>
      </c>
      <c r="L239" s="51">
        <v>1.8201448749600292E-9</v>
      </c>
      <c r="M239" s="51">
        <v>2.06660847823752</v>
      </c>
      <c r="O239" s="51" t="s">
        <v>57</v>
      </c>
      <c r="P239" s="52">
        <v>4.235714975884468</v>
      </c>
      <c r="Q239" t="s">
        <v>102</v>
      </c>
      <c r="R239" s="53">
        <f>H250+P239</f>
        <v>4.870146828464029</v>
      </c>
      <c r="T239">
        <v>1.0</v>
      </c>
      <c r="U239" s="51" t="s">
        <v>57</v>
      </c>
      <c r="V239" s="52">
        <v>4.235714975884468</v>
      </c>
      <c r="W239" t="s">
        <v>102</v>
      </c>
    </row>
    <row r="240" spans="8:8">
      <c r="A240" s="51" t="s">
        <v>58</v>
      </c>
      <c r="B240" s="51">
        <v>4.0</v>
      </c>
      <c r="C240" s="52">
        <v>17.50258948245662</v>
      </c>
      <c r="D240" s="52">
        <v>4.375647370614155</v>
      </c>
      <c r="E240" s="52">
        <v>0.009205189921212192</v>
      </c>
      <c r="G240" s="51" t="s">
        <v>78</v>
      </c>
      <c r="H240" s="52">
        <v>7.045734827198043</v>
      </c>
      <c r="I240" s="51">
        <v>36.0</v>
      </c>
      <c r="J240" s="52">
        <v>0.19571485631105676</v>
      </c>
      <c r="K240" s="52"/>
      <c r="L240" s="51"/>
      <c r="M240" s="51"/>
      <c r="O240" s="51" t="s">
        <v>58</v>
      </c>
      <c r="P240" s="52">
        <v>4.375647370614155</v>
      </c>
      <c r="Q240" t="s">
        <v>102</v>
      </c>
      <c r="R240" s="53">
        <f>H250+P240</f>
        <v>5.010079223193719</v>
      </c>
      <c r="T240">
        <v>2.0</v>
      </c>
      <c r="U240" s="51" t="s">
        <v>58</v>
      </c>
      <c r="V240" s="52">
        <v>4.375647370614155</v>
      </c>
      <c r="W240" t="s">
        <v>102</v>
      </c>
    </row>
    <row r="241" spans="8:8">
      <c r="A241" s="51" t="s">
        <v>59</v>
      </c>
      <c r="B241" s="51">
        <v>4.0</v>
      </c>
      <c r="C241" s="52">
        <v>20.072401801683863</v>
      </c>
      <c r="D241" s="52">
        <v>5.018100450420966</v>
      </c>
      <c r="E241" s="52">
        <v>0.3539526192893021</v>
      </c>
      <c r="G241" s="51"/>
      <c r="H241" s="52"/>
      <c r="I241" s="51"/>
      <c r="J241" s="51"/>
      <c r="K241" s="51"/>
      <c r="L241" s="51"/>
      <c r="M241" s="51"/>
      <c r="O241" s="51" t="s">
        <v>59</v>
      </c>
      <c r="P241" s="52">
        <v>5.018100450420966</v>
      </c>
      <c r="Q241" t="s">
        <v>103</v>
      </c>
      <c r="R241" s="53">
        <f>H250+P241</f>
        <v>5.6525323030005294</v>
      </c>
      <c r="T241">
        <v>3.0</v>
      </c>
      <c r="U241" s="51" t="s">
        <v>59</v>
      </c>
      <c r="V241" s="52">
        <v>5.018100450420966</v>
      </c>
      <c r="W241" t="s">
        <v>103</v>
      </c>
    </row>
    <row r="242" spans="8:8" ht="15.75">
      <c r="A242" s="51" t="s">
        <v>60</v>
      </c>
      <c r="B242" s="51">
        <v>4.0</v>
      </c>
      <c r="C242" s="52">
        <v>21.69846643116567</v>
      </c>
      <c r="D242" s="52">
        <v>5.4246166077914175</v>
      </c>
      <c r="E242" s="52">
        <v>0.06931903942572364</v>
      </c>
      <c r="G242" s="54" t="s">
        <v>79</v>
      </c>
      <c r="H242" s="55">
        <v>35.00198242653595</v>
      </c>
      <c r="I242" s="54">
        <v>47.0</v>
      </c>
      <c r="J242" s="54"/>
      <c r="K242" s="54"/>
      <c r="L242" s="54"/>
      <c r="M242" s="54"/>
      <c r="O242" s="51" t="s">
        <v>66</v>
      </c>
      <c r="P242" s="52">
        <v>5.405624172301224</v>
      </c>
      <c r="Q242" t="s">
        <v>106</v>
      </c>
      <c r="R242" s="53">
        <f>H250+P242</f>
        <v>6.040056024880779</v>
      </c>
      <c r="T242">
        <v>4.0</v>
      </c>
      <c r="U242" s="51" t="s">
        <v>60</v>
      </c>
      <c r="V242" s="52">
        <v>5.4246166077914175</v>
      </c>
      <c r="W242" t="s">
        <v>106</v>
      </c>
    </row>
    <row r="243" spans="8:8">
      <c r="A243" s="51" t="s">
        <v>61</v>
      </c>
      <c r="B243" s="51">
        <v>4.0</v>
      </c>
      <c r="C243" s="52">
        <v>24.573647890747605</v>
      </c>
      <c r="D243" s="52">
        <v>6.143411972686901</v>
      </c>
      <c r="E243" s="52">
        <v>0.06143431916958283</v>
      </c>
      <c r="O243" s="51" t="s">
        <v>60</v>
      </c>
      <c r="P243" s="52">
        <v>5.4246166077914175</v>
      </c>
      <c r="Q243" t="s">
        <v>106</v>
      </c>
      <c r="R243" s="53">
        <f>H250+P243</f>
        <v>6.059048460370979</v>
      </c>
      <c r="T243">
        <v>5.0</v>
      </c>
      <c r="U243" s="51" t="s">
        <v>61</v>
      </c>
      <c r="V243" s="52">
        <v>6.143411972686901</v>
      </c>
      <c r="W243" t="s">
        <v>108</v>
      </c>
    </row>
    <row r="244" spans="8:8">
      <c r="A244" s="51" t="s">
        <v>62</v>
      </c>
      <c r="B244" s="51">
        <v>4.0</v>
      </c>
      <c r="C244" s="52">
        <v>23.556568591179428</v>
      </c>
      <c r="D244" s="52">
        <v>5.889142147794857</v>
      </c>
      <c r="E244" s="52">
        <v>0.39388175611417986</v>
      </c>
      <c r="G244" s="56" t="s">
        <v>94</v>
      </c>
      <c r="H244" s="57"/>
      <c r="O244" s="51" t="s">
        <v>65</v>
      </c>
      <c r="P244" s="52">
        <v>5.762882073672521</v>
      </c>
      <c r="Q244" t="s">
        <v>105</v>
      </c>
      <c r="R244" s="53">
        <f>H250+P244</f>
        <v>6.397313926252079</v>
      </c>
      <c r="T244">
        <v>6.0</v>
      </c>
      <c r="U244" s="51" t="s">
        <v>62</v>
      </c>
      <c r="V244" s="52">
        <v>5.889142147794857</v>
      </c>
      <c r="W244" t="s">
        <v>105</v>
      </c>
    </row>
    <row r="245" spans="8:8" ht="18.0">
      <c r="A245" s="51" t="s">
        <v>63</v>
      </c>
      <c r="B245" s="51">
        <v>4.0</v>
      </c>
      <c r="C245" s="52">
        <v>26.32476923835924</v>
      </c>
      <c r="D245" s="52">
        <v>6.58119230958981</v>
      </c>
      <c r="E245" s="52">
        <v>0.03366583207691554</v>
      </c>
      <c r="G245" s="58" t="s">
        <v>100</v>
      </c>
      <c r="H245" s="59">
        <f>J240</f>
        <v>0.19571485631105676</v>
      </c>
      <c r="O245" s="51" t="s">
        <v>62</v>
      </c>
      <c r="P245" s="52">
        <v>5.889142147794857</v>
      </c>
      <c r="Q245" t="s">
        <v>105</v>
      </c>
      <c r="R245" s="53">
        <f>H250+P245</f>
        <v>6.523574000374419</v>
      </c>
      <c r="T245">
        <v>7.0</v>
      </c>
      <c r="U245" s="51" t="s">
        <v>63</v>
      </c>
      <c r="V245" s="52">
        <v>6.58119230958981</v>
      </c>
      <c r="W245" t="s">
        <v>107</v>
      </c>
    </row>
    <row r="246" spans="8:8">
      <c r="A246" s="51" t="s">
        <v>64</v>
      </c>
      <c r="B246" s="51">
        <v>4.0</v>
      </c>
      <c r="C246" s="52">
        <v>27.05918642601141</v>
      </c>
      <c r="D246" s="52">
        <v>6.764796606502853</v>
      </c>
      <c r="E246" s="52">
        <v>0.4531272280461047</v>
      </c>
      <c r="G246" s="60" t="s">
        <v>95</v>
      </c>
      <c r="H246" s="61">
        <f>TINV(H247,H248)</f>
        <v>2.0280940009804507</v>
      </c>
      <c r="O246" s="51" t="s">
        <v>67</v>
      </c>
      <c r="P246" s="52">
        <v>6.014183705167063</v>
      </c>
      <c r="Q246" t="s">
        <v>108</v>
      </c>
      <c r="R246" s="53">
        <f>H250+P246</f>
        <v>6.648615557746619</v>
      </c>
      <c r="T246">
        <v>8.0</v>
      </c>
      <c r="U246" s="51" t="s">
        <v>64</v>
      </c>
      <c r="V246" s="52">
        <v>6.764796606502853</v>
      </c>
      <c r="W246" t="s">
        <v>107</v>
      </c>
    </row>
    <row r="247" spans="8:8">
      <c r="A247" s="51" t="s">
        <v>65</v>
      </c>
      <c r="B247" s="51">
        <v>4.0</v>
      </c>
      <c r="C247" s="52">
        <v>23.051528294690083</v>
      </c>
      <c r="D247" s="52">
        <v>5.762882073672521</v>
      </c>
      <c r="E247" s="52">
        <v>0.32413234016416165</v>
      </c>
      <c r="G247" s="62" t="s">
        <v>96</v>
      </c>
      <c r="H247" s="9">
        <v>0.05</v>
      </c>
      <c r="O247" s="51" t="s">
        <v>61</v>
      </c>
      <c r="P247" s="52">
        <v>6.143411972686901</v>
      </c>
      <c r="Q247" t="s">
        <v>108</v>
      </c>
      <c r="R247" s="53">
        <f>H250+P247</f>
        <v>6.7778438252664595</v>
      </c>
      <c r="T247">
        <v>9.0</v>
      </c>
      <c r="U247" s="51" t="s">
        <v>65</v>
      </c>
      <c r="V247" s="52">
        <v>5.762882073672521</v>
      </c>
      <c r="W247" t="s">
        <v>105</v>
      </c>
    </row>
    <row r="248" spans="8:8">
      <c r="A248" s="51" t="s">
        <v>66</v>
      </c>
      <c r="B248" s="51">
        <v>4.0</v>
      </c>
      <c r="C248" s="52">
        <v>21.622496689204898</v>
      </c>
      <c r="D248" s="52">
        <v>5.405624172301224</v>
      </c>
      <c r="E248" s="52">
        <v>0.3518431010051288</v>
      </c>
      <c r="G248" s="63" t="s">
        <v>97</v>
      </c>
      <c r="H248" s="9">
        <f>I240</f>
        <v>36.0</v>
      </c>
      <c r="O248" s="51" t="s">
        <v>68</v>
      </c>
      <c r="P248" s="52">
        <v>6.19697019313391</v>
      </c>
      <c r="Q248" t="s">
        <v>108</v>
      </c>
      <c r="R248" s="53">
        <f>H250+P248</f>
        <v>6.831402045713469</v>
      </c>
      <c r="T248">
        <v>10.0</v>
      </c>
      <c r="U248" s="51" t="s">
        <v>66</v>
      </c>
      <c r="V248" s="52">
        <v>5.405624172301224</v>
      </c>
      <c r="W248" t="s">
        <v>106</v>
      </c>
    </row>
    <row r="249" spans="8:8">
      <c r="A249" s="51" t="s">
        <v>67</v>
      </c>
      <c r="B249" s="51">
        <v>4.0</v>
      </c>
      <c r="C249" s="52">
        <v>24.05673482066825</v>
      </c>
      <c r="D249" s="52">
        <v>6.014183705167063</v>
      </c>
      <c r="E249" s="52">
        <v>0.08997544704716105</v>
      </c>
      <c r="G249" s="64" t="s">
        <v>98</v>
      </c>
      <c r="H249" s="9">
        <v>4.0</v>
      </c>
      <c r="O249" s="51" t="s">
        <v>63</v>
      </c>
      <c r="P249" s="52">
        <v>6.58119230958981</v>
      </c>
      <c r="Q249" t="s">
        <v>107</v>
      </c>
      <c r="R249" s="53">
        <f>H250+P249</f>
        <v>7.2156241621693695</v>
      </c>
      <c r="T249">
        <v>11.0</v>
      </c>
      <c r="U249" s="51" t="s">
        <v>67</v>
      </c>
      <c r="V249" s="52">
        <v>6.014183705167063</v>
      </c>
      <c r="W249" t="s">
        <v>108</v>
      </c>
    </row>
    <row r="250" spans="8:8" ht="15.75">
      <c r="A250" s="54" t="s">
        <v>68</v>
      </c>
      <c r="B250" s="54">
        <v>4.0</v>
      </c>
      <c r="C250" s="55">
        <v>24.78788077253564</v>
      </c>
      <c r="D250" s="55">
        <v>6.19697019313391</v>
      </c>
      <c r="E250" s="55">
        <v>0.18799360698104997</v>
      </c>
      <c r="G250" s="65" t="s">
        <v>99</v>
      </c>
      <c r="H250" s="66">
        <f>H246*SQRT(2*H245/H249)</f>
        <v>0.6344318525795593</v>
      </c>
      <c r="O250" s="54" t="s">
        <v>64</v>
      </c>
      <c r="P250" s="55">
        <v>6.764796606502853</v>
      </c>
      <c r="Q250" t="s">
        <v>107</v>
      </c>
      <c r="T250">
        <v>12.0</v>
      </c>
      <c r="U250" s="54" t="s">
        <v>68</v>
      </c>
      <c r="V250" s="55">
        <v>6.19697019313391</v>
      </c>
      <c r="W250" t="s">
        <v>108</v>
      </c>
    </row>
  </sheetData>
  <mergeCells count="14">
    <mergeCell ref="G244:H244"/>
    <mergeCell ref="G118:H118"/>
    <mergeCell ref="G154:H154"/>
    <mergeCell ref="G190:H190"/>
    <mergeCell ref="G10:H10"/>
    <mergeCell ref="G28:H28"/>
    <mergeCell ref="G46:H46"/>
    <mergeCell ref="G64:H64"/>
    <mergeCell ref="G82:H82"/>
    <mergeCell ref="G100:H100"/>
    <mergeCell ref="G226:H226"/>
    <mergeCell ref="G136:H136"/>
    <mergeCell ref="G172:H172"/>
    <mergeCell ref="G208:H208"/>
  </mergeCells>
  <pageMargins left="0.7" right="0.7" top="0.75" bottom="0.75" header="0.3" footer="0.3"/>
</worksheet>
</file>

<file path=xl/worksheets/sheet4.xml><?xml version="1.0" encoding="utf-8"?>
<worksheet xmlns:r="http://schemas.openxmlformats.org/officeDocument/2006/relationships" xmlns="http://schemas.openxmlformats.org/spreadsheetml/2006/main">
  <dimension ref="A1:M254"/>
  <sheetViews>
    <sheetView workbookViewId="0">
      <selection activeCell="B2" sqref="B2"/>
    </sheetView>
  </sheetViews>
  <sheetFormatPr defaultRowHeight="15.0" defaultColWidth="10"/>
  <cols>
    <col min="1" max="1" customWidth="1" width="10.0" style="0"/>
    <col min="8" max="8" customWidth="1" width="10.285156" style="0"/>
    <col min="257" max="16384" width="9" style="0" hidden="0"/>
  </cols>
  <sheetData>
    <row r="1" spans="8:8">
      <c r="H1" s="5" t="s">
        <v>111</v>
      </c>
    </row>
    <row r="2" spans="8:8" ht="15.75">
      <c r="H2" s="67" t="s">
        <v>49</v>
      </c>
    </row>
    <row r="3" spans="8:8" ht="18.75">
      <c r="A3" s="4" t="s">
        <v>46</v>
      </c>
    </row>
    <row r="4" spans="8:8">
      <c r="A4" t="s">
        <v>20</v>
      </c>
      <c r="H4" t="s">
        <v>45</v>
      </c>
    </row>
    <row r="5" spans="8:8">
      <c r="A5" t="s">
        <v>5</v>
      </c>
      <c r="H5" t="s">
        <v>5</v>
      </c>
    </row>
    <row r="6" spans="8:8">
      <c r="A6" s="9" t="s">
        <v>0</v>
      </c>
      <c r="B6" s="7" t="s">
        <v>41</v>
      </c>
      <c r="C6" s="7"/>
      <c r="D6" s="7"/>
      <c r="E6" s="7"/>
      <c r="F6" s="68" t="s">
        <v>48</v>
      </c>
      <c r="H6" s="9" t="s">
        <v>0</v>
      </c>
      <c r="I6" s="7" t="s">
        <v>41</v>
      </c>
      <c r="J6" s="7"/>
      <c r="K6" s="7"/>
      <c r="L6" s="7"/>
    </row>
    <row r="7" spans="8:8">
      <c r="A7" s="9"/>
      <c r="B7" s="9" t="s">
        <v>1</v>
      </c>
      <c r="C7" s="9" t="s">
        <v>2</v>
      </c>
      <c r="D7" s="9" t="s">
        <v>3</v>
      </c>
      <c r="E7" s="9" t="s">
        <v>4</v>
      </c>
      <c r="F7" s="9"/>
      <c r="H7" s="9"/>
      <c r="I7" s="9" t="s">
        <v>1</v>
      </c>
      <c r="J7" s="9" t="s">
        <v>2</v>
      </c>
      <c r="K7" s="9" t="s">
        <v>3</v>
      </c>
      <c r="L7" s="9" t="s">
        <v>4</v>
      </c>
    </row>
    <row r="8" spans="8:8">
      <c r="A8" s="9" t="s">
        <v>6</v>
      </c>
      <c r="B8" s="12">
        <v>0.0</v>
      </c>
      <c r="C8" s="12">
        <v>0.0</v>
      </c>
      <c r="D8" s="12">
        <v>1.538461538461533</v>
      </c>
      <c r="E8" s="12">
        <v>0.0</v>
      </c>
      <c r="F8" s="12">
        <f>AVERAGE(B8:E8)</f>
        <v>0.38461538461538325</v>
      </c>
      <c r="H8" s="9" t="s">
        <v>6</v>
      </c>
      <c r="I8" s="12">
        <f t="shared" si="0" ref="I8:L19">SQRT(B8+0.5)</f>
        <v>0.7071067811865476</v>
      </c>
      <c r="J8" s="12">
        <f t="shared" si="0"/>
        <v>0.7071067811865476</v>
      </c>
      <c r="K8" s="12">
        <f t="shared" si="0"/>
        <v>1.4277470148669662</v>
      </c>
      <c r="L8" s="12">
        <f t="shared" si="0"/>
        <v>0.7071067811865476</v>
      </c>
    </row>
    <row r="9" spans="8:8">
      <c r="A9" s="9" t="s">
        <v>7</v>
      </c>
      <c r="B9" s="12">
        <v>0.0</v>
      </c>
      <c r="C9" s="12">
        <v>0.0</v>
      </c>
      <c r="D9" s="12">
        <v>0.0</v>
      </c>
      <c r="E9" s="12">
        <v>6.15384615384616</v>
      </c>
      <c r="F9" s="12">
        <f t="shared" si="1" ref="F9:F19">AVERAGE(B9:E9)</f>
        <v>1.53846153846154</v>
      </c>
      <c r="H9" s="9" t="s">
        <v>7</v>
      </c>
      <c r="I9" s="12">
        <f t="shared" si="0"/>
        <v>0.7071067811865476</v>
      </c>
      <c r="J9" s="12">
        <f t="shared" si="0"/>
        <v>0.7071067811865476</v>
      </c>
      <c r="K9" s="12">
        <f t="shared" si="0"/>
        <v>0.7071067811865476</v>
      </c>
      <c r="L9" s="12">
        <f t="shared" si="0"/>
        <v>2.579505021093419</v>
      </c>
    </row>
    <row r="10" spans="8:8">
      <c r="A10" s="9" t="s">
        <v>8</v>
      </c>
      <c r="B10" s="12">
        <v>3.07692307692308</v>
      </c>
      <c r="C10" s="12">
        <v>0.0</v>
      </c>
      <c r="D10" s="12">
        <v>0.0</v>
      </c>
      <c r="E10" s="12">
        <v>0.0</v>
      </c>
      <c r="F10" s="12">
        <f t="shared" si="1"/>
        <v>0.76923076923077</v>
      </c>
      <c r="H10" s="9" t="s">
        <v>8</v>
      </c>
      <c r="I10" s="12">
        <f t="shared" si="0"/>
        <v>1.8912755158683465</v>
      </c>
      <c r="J10" s="12">
        <f t="shared" si="0"/>
        <v>0.7071067811865476</v>
      </c>
      <c r="K10" s="12">
        <f t="shared" si="0"/>
        <v>0.7071067811865476</v>
      </c>
      <c r="L10" s="12">
        <f t="shared" si="0"/>
        <v>0.7071067811865476</v>
      </c>
    </row>
    <row r="11" spans="8:8">
      <c r="A11" s="9" t="s">
        <v>9</v>
      </c>
      <c r="B11" s="12">
        <v>1.538461538461533</v>
      </c>
      <c r="C11" s="12">
        <v>0.0</v>
      </c>
      <c r="D11" s="12">
        <v>0.0</v>
      </c>
      <c r="E11" s="12">
        <v>1.538461538461533</v>
      </c>
      <c r="F11" s="12">
        <f t="shared" si="1"/>
        <v>0.7692307692307665</v>
      </c>
      <c r="H11" s="9" t="s">
        <v>9</v>
      </c>
      <c r="I11" s="12">
        <f t="shared" si="0"/>
        <v>1.4277470148669662</v>
      </c>
      <c r="J11" s="12">
        <f t="shared" si="0"/>
        <v>0.7071067811865476</v>
      </c>
      <c r="K11" s="12">
        <f t="shared" si="0"/>
        <v>0.7071067811865476</v>
      </c>
      <c r="L11" s="12">
        <f t="shared" si="0"/>
        <v>1.4277470148669662</v>
      </c>
    </row>
    <row r="12" spans="8:8">
      <c r="A12" s="9" t="s">
        <v>10</v>
      </c>
      <c r="B12" s="12">
        <v>6.15384615384616</v>
      </c>
      <c r="C12" s="12">
        <v>7.6923076923076925</v>
      </c>
      <c r="D12" s="12">
        <v>4.615384615384613</v>
      </c>
      <c r="E12" s="12">
        <v>6.15384615384616</v>
      </c>
      <c r="F12" s="12">
        <f t="shared" si="1"/>
        <v>6.153846153846157</v>
      </c>
      <c r="H12" s="9" t="s">
        <v>10</v>
      </c>
      <c r="I12" s="12">
        <f t="shared" si="0"/>
        <v>2.579505021093419</v>
      </c>
      <c r="J12" s="12">
        <f t="shared" si="0"/>
        <v>2.862220762329086</v>
      </c>
      <c r="K12" s="12">
        <f t="shared" si="0"/>
        <v>2.2617216043060235</v>
      </c>
      <c r="L12" s="12">
        <f t="shared" si="0"/>
        <v>2.579505021093419</v>
      </c>
    </row>
    <row r="13" spans="8:8">
      <c r="A13" s="9" t="s">
        <v>11</v>
      </c>
      <c r="B13" s="12">
        <v>3.07692307692308</v>
      </c>
      <c r="C13" s="12">
        <v>1.538461538461533</v>
      </c>
      <c r="D13" s="12">
        <v>4.615384615384613</v>
      </c>
      <c r="E13" s="12">
        <v>3.07692307692308</v>
      </c>
      <c r="F13" s="12">
        <f t="shared" si="1"/>
        <v>3.0769230769230766</v>
      </c>
      <c r="H13" s="9" t="s">
        <v>11</v>
      </c>
      <c r="I13" s="12">
        <f t="shared" si="0"/>
        <v>1.8912755158683465</v>
      </c>
      <c r="J13" s="12">
        <f t="shared" si="0"/>
        <v>1.4277470148669662</v>
      </c>
      <c r="K13" s="12">
        <f t="shared" si="0"/>
        <v>2.2617216043060235</v>
      </c>
      <c r="L13" s="12">
        <f t="shared" si="0"/>
        <v>1.8912755158683465</v>
      </c>
    </row>
    <row r="14" spans="8:8">
      <c r="A14" s="9" t="s">
        <v>12</v>
      </c>
      <c r="B14" s="12">
        <v>7.6923076923076925</v>
      </c>
      <c r="C14" s="12">
        <v>6.15384615384616</v>
      </c>
      <c r="D14" s="12">
        <v>6.15384615384616</v>
      </c>
      <c r="E14" s="12">
        <v>6.15384615384616</v>
      </c>
      <c r="F14" s="12">
        <f t="shared" si="1"/>
        <v>6.538461538461544</v>
      </c>
      <c r="H14" s="9" t="s">
        <v>12</v>
      </c>
      <c r="I14" s="12">
        <f t="shared" si="0"/>
        <v>2.862220762329086</v>
      </c>
      <c r="J14" s="12">
        <f t="shared" si="0"/>
        <v>2.579505021093419</v>
      </c>
      <c r="K14" s="12">
        <f t="shared" si="0"/>
        <v>2.579505021093419</v>
      </c>
      <c r="L14" s="12">
        <f t="shared" si="0"/>
        <v>2.579505021093419</v>
      </c>
    </row>
    <row r="15" spans="8:8">
      <c r="A15" s="9" t="s">
        <v>13</v>
      </c>
      <c r="B15" s="12">
        <v>3.07692307692308</v>
      </c>
      <c r="C15" s="12">
        <v>4.615384615384613</v>
      </c>
      <c r="D15" s="12">
        <v>7.6923076923076925</v>
      </c>
      <c r="E15" s="12">
        <v>4.615384615384613</v>
      </c>
      <c r="F15" s="12">
        <f t="shared" si="1"/>
        <v>5.0</v>
      </c>
      <c r="H15" s="9" t="s">
        <v>13</v>
      </c>
      <c r="I15" s="12">
        <f t="shared" si="0"/>
        <v>1.8912755158683465</v>
      </c>
      <c r="J15" s="12">
        <f t="shared" si="0"/>
        <v>2.2617216043060235</v>
      </c>
      <c r="K15" s="12">
        <f t="shared" si="0"/>
        <v>2.862220762329086</v>
      </c>
      <c r="L15" s="12">
        <f t="shared" si="0"/>
        <v>2.2617216043060235</v>
      </c>
    </row>
    <row r="16" spans="8:8">
      <c r="A16" s="9" t="s">
        <v>14</v>
      </c>
      <c r="B16" s="12">
        <v>3.07692307692308</v>
      </c>
      <c r="C16" s="12">
        <v>7.6923076923076925</v>
      </c>
      <c r="D16" s="12">
        <v>6.15384615384616</v>
      </c>
      <c r="E16" s="12">
        <v>6.15384615384616</v>
      </c>
      <c r="F16" s="12">
        <f t="shared" si="1"/>
        <v>5.769230769230774</v>
      </c>
      <c r="H16" s="9" t="s">
        <v>14</v>
      </c>
      <c r="I16" s="12">
        <f t="shared" si="0"/>
        <v>1.8912755158683465</v>
      </c>
      <c r="J16" s="12">
        <f t="shared" si="0"/>
        <v>2.862220762329086</v>
      </c>
      <c r="K16" s="12">
        <f t="shared" si="0"/>
        <v>2.579505021093419</v>
      </c>
      <c r="L16" s="12">
        <f t="shared" si="0"/>
        <v>2.579505021093419</v>
      </c>
    </row>
    <row r="17" spans="8:8">
      <c r="A17" s="9" t="s">
        <v>15</v>
      </c>
      <c r="B17" s="12">
        <v>1.538461538461533</v>
      </c>
      <c r="C17" s="12">
        <v>3.07692307692308</v>
      </c>
      <c r="D17" s="12">
        <v>9.230769230769226</v>
      </c>
      <c r="E17" s="12">
        <v>9.230769230769226</v>
      </c>
      <c r="F17" s="12">
        <f t="shared" si="1"/>
        <v>5.7692307692307665</v>
      </c>
      <c r="H17" s="9" t="s">
        <v>15</v>
      </c>
      <c r="I17" s="12">
        <f t="shared" si="0"/>
        <v>1.4277470148669662</v>
      </c>
      <c r="J17" s="12">
        <f t="shared" si="0"/>
        <v>1.8912755158683465</v>
      </c>
      <c r="K17" s="12">
        <f t="shared" si="0"/>
        <v>3.119418091691017</v>
      </c>
      <c r="L17" s="12">
        <f t="shared" si="0"/>
        <v>3.119418091691017</v>
      </c>
    </row>
    <row r="18" spans="8:8">
      <c r="A18" s="9" t="s">
        <v>16</v>
      </c>
      <c r="B18" s="12">
        <v>1.538461538461533</v>
      </c>
      <c r="C18" s="12">
        <v>9.230769230769226</v>
      </c>
      <c r="D18" s="12">
        <v>4.615384615384613</v>
      </c>
      <c r="E18" s="12">
        <v>15.384615384615385</v>
      </c>
      <c r="F18" s="12">
        <f t="shared" si="1"/>
        <v>7.69230769230769</v>
      </c>
      <c r="H18" s="9" t="s">
        <v>16</v>
      </c>
      <c r="I18" s="12">
        <f t="shared" si="0"/>
        <v>1.4277470148669662</v>
      </c>
      <c r="J18" s="12">
        <f t="shared" si="0"/>
        <v>3.119418091691017</v>
      </c>
      <c r="K18" s="12">
        <f t="shared" si="0"/>
        <v>2.2617216043060235</v>
      </c>
      <c r="L18" s="12">
        <f t="shared" si="0"/>
        <v>3.98555082574735</v>
      </c>
    </row>
    <row r="19" spans="8:8">
      <c r="A19" s="9" t="s">
        <v>17</v>
      </c>
      <c r="B19" s="12">
        <v>3.07692307692308</v>
      </c>
      <c r="C19" s="12">
        <v>1.538461538461533</v>
      </c>
      <c r="D19" s="12">
        <v>3.07692307692308</v>
      </c>
      <c r="E19" s="12">
        <v>12.307692307692307</v>
      </c>
      <c r="F19" s="12">
        <f t="shared" si="1"/>
        <v>5.0</v>
      </c>
      <c r="H19" s="9" t="s">
        <v>17</v>
      </c>
      <c r="I19" s="12">
        <f t="shared" si="0"/>
        <v>1.8912755158683465</v>
      </c>
      <c r="J19" s="12">
        <f t="shared" si="0"/>
        <v>1.4277470148669662</v>
      </c>
      <c r="K19" s="12">
        <f t="shared" si="0"/>
        <v>1.8912755158683465</v>
      </c>
      <c r="L19" s="12">
        <f t="shared" si="0"/>
        <v>3.5787836352163436</v>
      </c>
    </row>
    <row r="22" spans="8:8">
      <c r="A22" t="s">
        <v>20</v>
      </c>
      <c r="H22" t="s">
        <v>45</v>
      </c>
    </row>
    <row r="23" spans="8:8">
      <c r="A23" t="s">
        <v>19</v>
      </c>
      <c r="H23" t="s">
        <v>19</v>
      </c>
    </row>
    <row r="24" spans="8:8">
      <c r="A24" s="9" t="s">
        <v>0</v>
      </c>
      <c r="B24" s="7" t="s">
        <v>41</v>
      </c>
      <c r="C24" s="7"/>
      <c r="D24" s="7"/>
      <c r="E24" s="7"/>
      <c r="F24" s="68" t="s">
        <v>48</v>
      </c>
      <c r="H24" s="9" t="s">
        <v>0</v>
      </c>
      <c r="I24" s="7" t="s">
        <v>41</v>
      </c>
      <c r="J24" s="7"/>
      <c r="K24" s="7"/>
      <c r="L24" s="7"/>
    </row>
    <row r="25" spans="8:8">
      <c r="A25" s="9"/>
      <c r="B25" s="9" t="s">
        <v>1</v>
      </c>
      <c r="C25" s="9" t="s">
        <v>2</v>
      </c>
      <c r="D25" s="9" t="s">
        <v>3</v>
      </c>
      <c r="E25" s="9" t="s">
        <v>4</v>
      </c>
      <c r="F25" s="9"/>
      <c r="H25" s="9"/>
      <c r="I25" s="9" t="s">
        <v>1</v>
      </c>
      <c r="J25" s="9" t="s">
        <v>2</v>
      </c>
      <c r="K25" s="9" t="s">
        <v>3</v>
      </c>
      <c r="L25" s="9" t="s">
        <v>4</v>
      </c>
    </row>
    <row r="26" spans="8:8">
      <c r="A26" s="9" t="s">
        <v>6</v>
      </c>
      <c r="B26" s="12">
        <v>0.0</v>
      </c>
      <c r="C26" s="12">
        <v>6.15384615384616</v>
      </c>
      <c r="D26" s="12">
        <v>1.538461538461533</v>
      </c>
      <c r="E26" s="12">
        <v>1.538461538461533</v>
      </c>
      <c r="F26" s="12">
        <f>AVERAGE(B26:E26)</f>
        <v>2.3076923076923066</v>
      </c>
      <c r="H26" s="9" t="s">
        <v>6</v>
      </c>
      <c r="I26" s="12">
        <f>SQRT(B26+0.5)</f>
        <v>0.7071067811865476</v>
      </c>
      <c r="J26" s="12">
        <f t="shared" si="2" ref="J26:L37">SQRT(C26+0.5)</f>
        <v>2.579505021093419</v>
      </c>
      <c r="K26" s="12">
        <f t="shared" si="2"/>
        <v>1.4277470148669662</v>
      </c>
      <c r="L26" s="12">
        <f t="shared" si="2"/>
        <v>1.4277470148669662</v>
      </c>
    </row>
    <row r="27" spans="8:8">
      <c r="A27" s="9" t="s">
        <v>7</v>
      </c>
      <c r="B27" s="12">
        <v>0.0</v>
      </c>
      <c r="C27" s="12">
        <v>0.0</v>
      </c>
      <c r="D27" s="12">
        <v>0.0</v>
      </c>
      <c r="E27" s="12">
        <v>6.15384615384616</v>
      </c>
      <c r="F27" s="12">
        <f t="shared" si="3" ref="F27:F37">AVERAGE(B27:E27)</f>
        <v>1.53846153846154</v>
      </c>
      <c r="H27" s="9" t="s">
        <v>7</v>
      </c>
      <c r="I27" s="12">
        <f t="shared" si="4" ref="I27:I37">SQRT(B27+0.5)</f>
        <v>0.7071067811865476</v>
      </c>
      <c r="J27" s="12">
        <f t="shared" si="2"/>
        <v>0.7071067811865476</v>
      </c>
      <c r="K27" s="12">
        <f t="shared" si="2"/>
        <v>0.7071067811865476</v>
      </c>
      <c r="L27" s="12">
        <f t="shared" si="2"/>
        <v>2.579505021093419</v>
      </c>
    </row>
    <row r="28" spans="8:8">
      <c r="A28" s="9" t="s">
        <v>8</v>
      </c>
      <c r="B28" s="12">
        <v>7.6923076923076925</v>
      </c>
      <c r="C28" s="12">
        <v>1.538461538461533</v>
      </c>
      <c r="D28" s="12">
        <v>0.0</v>
      </c>
      <c r="E28" s="12">
        <v>0.0</v>
      </c>
      <c r="F28" s="12">
        <f t="shared" si="3"/>
        <v>2.3076923076923066</v>
      </c>
      <c r="H28" s="9" t="s">
        <v>8</v>
      </c>
      <c r="I28" s="12">
        <f t="shared" si="4"/>
        <v>2.862220762329086</v>
      </c>
      <c r="J28" s="12">
        <f t="shared" si="2"/>
        <v>1.4277470148669662</v>
      </c>
      <c r="K28" s="12">
        <f t="shared" si="2"/>
        <v>0.7071067811865476</v>
      </c>
      <c r="L28" s="12">
        <f t="shared" si="2"/>
        <v>0.7071067811865476</v>
      </c>
    </row>
    <row r="29" spans="8:8">
      <c r="A29" s="9" t="s">
        <v>9</v>
      </c>
      <c r="B29" s="12">
        <v>4.615384615384613</v>
      </c>
      <c r="C29" s="12">
        <v>1.538461538461533</v>
      </c>
      <c r="D29" s="12">
        <v>0.0</v>
      </c>
      <c r="E29" s="12">
        <v>4.615384615384613</v>
      </c>
      <c r="F29" s="12">
        <f t="shared" si="3"/>
        <v>2.69230769230769</v>
      </c>
      <c r="H29" s="9" t="s">
        <v>9</v>
      </c>
      <c r="I29" s="12">
        <f t="shared" si="4"/>
        <v>2.2617216043060235</v>
      </c>
      <c r="J29" s="12">
        <f t="shared" si="2"/>
        <v>1.4277470148669662</v>
      </c>
      <c r="K29" s="12">
        <f t="shared" si="2"/>
        <v>0.7071067811865476</v>
      </c>
      <c r="L29" s="12">
        <f t="shared" si="2"/>
        <v>2.2617216043060235</v>
      </c>
    </row>
    <row r="30" spans="8:8">
      <c r="A30" s="9" t="s">
        <v>10</v>
      </c>
      <c r="B30" s="12">
        <v>9.230769230769226</v>
      </c>
      <c r="C30" s="12">
        <v>12.307692307692307</v>
      </c>
      <c r="D30" s="12">
        <v>7.6923076923076925</v>
      </c>
      <c r="E30" s="12">
        <v>6.15384615384616</v>
      </c>
      <c r="F30" s="12">
        <f t="shared" si="3"/>
        <v>8.846153846153847</v>
      </c>
      <c r="H30" s="9" t="s">
        <v>10</v>
      </c>
      <c r="I30" s="12">
        <f t="shared" si="4"/>
        <v>3.119418091691017</v>
      </c>
      <c r="J30" s="12">
        <f t="shared" si="2"/>
        <v>3.5787836352163436</v>
      </c>
      <c r="K30" s="12">
        <f t="shared" si="2"/>
        <v>2.862220762329086</v>
      </c>
      <c r="L30" s="12">
        <f t="shared" si="2"/>
        <v>2.579505021093419</v>
      </c>
    </row>
    <row r="31" spans="8:8">
      <c r="A31" s="9" t="s">
        <v>11</v>
      </c>
      <c r="B31" s="12">
        <v>7.6923076923076925</v>
      </c>
      <c r="C31" s="12">
        <v>3.07692307692308</v>
      </c>
      <c r="D31" s="12">
        <v>4.615384615384613</v>
      </c>
      <c r="E31" s="12">
        <v>12.307692307692307</v>
      </c>
      <c r="F31" s="12">
        <f t="shared" si="3"/>
        <v>6.923076923076923</v>
      </c>
      <c r="H31" s="9" t="s">
        <v>11</v>
      </c>
      <c r="I31" s="12">
        <f t="shared" si="4"/>
        <v>2.862220762329086</v>
      </c>
      <c r="J31" s="12">
        <f t="shared" si="2"/>
        <v>1.8912755158683465</v>
      </c>
      <c r="K31" s="12">
        <f t="shared" si="2"/>
        <v>2.2617216043060235</v>
      </c>
      <c r="L31" s="12">
        <f t="shared" si="2"/>
        <v>3.5787836352163436</v>
      </c>
    </row>
    <row r="32" spans="8:8">
      <c r="A32" s="9" t="s">
        <v>12</v>
      </c>
      <c r="B32" s="12">
        <v>10.76923076923076</v>
      </c>
      <c r="C32" s="12">
        <v>12.307692307692307</v>
      </c>
      <c r="D32" s="12">
        <v>10.76923076923076</v>
      </c>
      <c r="E32" s="12">
        <v>7.6923076923076925</v>
      </c>
      <c r="F32" s="12">
        <f t="shared" si="3"/>
        <v>10.38461538461538</v>
      </c>
      <c r="H32" s="9" t="s">
        <v>12</v>
      </c>
      <c r="I32" s="12">
        <f t="shared" si="4"/>
        <v>3.3569674960045055</v>
      </c>
      <c r="J32" s="12">
        <f t="shared" si="2"/>
        <v>3.5787836352163436</v>
      </c>
      <c r="K32" s="12">
        <f t="shared" si="2"/>
        <v>3.3569674960045055</v>
      </c>
      <c r="L32" s="12">
        <f t="shared" si="2"/>
        <v>2.862220762329086</v>
      </c>
    </row>
    <row r="33" spans="8:8">
      <c r="A33" s="9" t="s">
        <v>13</v>
      </c>
      <c r="B33" s="12">
        <v>9.230769230769226</v>
      </c>
      <c r="C33" s="12">
        <v>7.6923076923076925</v>
      </c>
      <c r="D33" s="12">
        <v>9.230769230769226</v>
      </c>
      <c r="E33" s="12">
        <v>4.615384615384613</v>
      </c>
      <c r="F33" s="12">
        <f t="shared" si="3"/>
        <v>7.69230769230769</v>
      </c>
      <c r="H33" s="9" t="s">
        <v>13</v>
      </c>
      <c r="I33" s="12">
        <f t="shared" si="4"/>
        <v>3.119418091691017</v>
      </c>
      <c r="J33" s="12">
        <f t="shared" si="2"/>
        <v>2.862220762329086</v>
      </c>
      <c r="K33" s="12">
        <f t="shared" si="2"/>
        <v>3.119418091691017</v>
      </c>
      <c r="L33" s="12">
        <f t="shared" si="2"/>
        <v>2.2617216043060235</v>
      </c>
    </row>
    <row r="34" spans="8:8">
      <c r="A34" s="9" t="s">
        <v>14</v>
      </c>
      <c r="B34" s="12">
        <v>10.76923076923076</v>
      </c>
      <c r="C34" s="12">
        <v>12.307692307692307</v>
      </c>
      <c r="D34" s="12">
        <v>9.230769230769226</v>
      </c>
      <c r="E34" s="12">
        <v>9.230769230769226</v>
      </c>
      <c r="F34" s="12">
        <f t="shared" si="3"/>
        <v>10.38461538461538</v>
      </c>
      <c r="H34" s="9" t="s">
        <v>14</v>
      </c>
      <c r="I34" s="12">
        <f t="shared" si="4"/>
        <v>3.3569674960045055</v>
      </c>
      <c r="J34" s="12">
        <f t="shared" si="2"/>
        <v>3.5787836352163436</v>
      </c>
      <c r="K34" s="12">
        <f t="shared" si="2"/>
        <v>3.119418091691017</v>
      </c>
      <c r="L34" s="12">
        <f t="shared" si="2"/>
        <v>3.119418091691017</v>
      </c>
    </row>
    <row r="35" spans="8:8">
      <c r="A35" s="9" t="s">
        <v>15</v>
      </c>
      <c r="B35" s="12">
        <v>6.15384615384616</v>
      </c>
      <c r="C35" s="12">
        <v>7.6923076923076925</v>
      </c>
      <c r="D35" s="12">
        <v>12.307692307692307</v>
      </c>
      <c r="E35" s="12">
        <v>10.76923076923076</v>
      </c>
      <c r="F35" s="12">
        <f t="shared" si="3"/>
        <v>9.23076923076923</v>
      </c>
      <c r="H35" s="9" t="s">
        <v>15</v>
      </c>
      <c r="I35" s="12">
        <f t="shared" si="4"/>
        <v>2.579505021093419</v>
      </c>
      <c r="J35" s="12">
        <f t="shared" si="2"/>
        <v>2.862220762329086</v>
      </c>
      <c r="K35" s="12">
        <f t="shared" si="2"/>
        <v>3.5787836352163436</v>
      </c>
      <c r="L35" s="12">
        <f t="shared" si="2"/>
        <v>3.3569674960045055</v>
      </c>
    </row>
    <row r="36" spans="8:8">
      <c r="A36" s="9" t="s">
        <v>16</v>
      </c>
      <c r="B36" s="12">
        <v>6.15384615384616</v>
      </c>
      <c r="C36" s="12">
        <v>9.230769230769226</v>
      </c>
      <c r="D36" s="12">
        <v>13.846153846153838</v>
      </c>
      <c r="E36" s="12">
        <v>20.0</v>
      </c>
      <c r="F36" s="12">
        <f t="shared" si="3"/>
        <v>12.307692307692307</v>
      </c>
      <c r="H36" s="9" t="s">
        <v>16</v>
      </c>
      <c r="I36" s="12">
        <f t="shared" si="4"/>
        <v>2.579505021093419</v>
      </c>
      <c r="J36" s="12">
        <f t="shared" si="2"/>
        <v>3.119418091691017</v>
      </c>
      <c r="K36" s="12">
        <f t="shared" si="2"/>
        <v>3.787631693572362</v>
      </c>
      <c r="L36" s="12">
        <f t="shared" si="2"/>
        <v>4.527692569068709</v>
      </c>
    </row>
    <row r="37" spans="8:8">
      <c r="A37" s="9" t="s">
        <v>17</v>
      </c>
      <c r="B37" s="12">
        <v>7.6923076923076925</v>
      </c>
      <c r="C37" s="12">
        <v>6.15384615384616</v>
      </c>
      <c r="D37" s="12">
        <v>7.6923076923076925</v>
      </c>
      <c r="E37" s="12">
        <v>12.307692307692307</v>
      </c>
      <c r="F37" s="12">
        <f t="shared" si="3"/>
        <v>8.461538461538463</v>
      </c>
      <c r="H37" s="9" t="s">
        <v>17</v>
      </c>
      <c r="I37" s="12">
        <f t="shared" si="4"/>
        <v>2.862220762329086</v>
      </c>
      <c r="J37" s="12">
        <f t="shared" si="2"/>
        <v>2.579505021093419</v>
      </c>
      <c r="K37" s="12">
        <f t="shared" si="2"/>
        <v>2.862220762329086</v>
      </c>
      <c r="L37" s="12">
        <f t="shared" si="2"/>
        <v>3.5787836352163436</v>
      </c>
    </row>
    <row r="40" spans="8:8" ht="18.0">
      <c r="A40" s="17" t="s">
        <v>47</v>
      </c>
    </row>
    <row r="41" spans="8:8">
      <c r="A41" t="s">
        <v>20</v>
      </c>
      <c r="H41" t="s">
        <v>45</v>
      </c>
    </row>
    <row r="42" spans="8:8">
      <c r="A42" t="s">
        <v>22</v>
      </c>
      <c r="H42" t="s">
        <v>22</v>
      </c>
    </row>
    <row r="43" spans="8:8">
      <c r="A43" t="s">
        <v>0</v>
      </c>
      <c r="B43" s="69" t="s">
        <v>41</v>
      </c>
      <c r="C43" s="69"/>
      <c r="D43" s="69"/>
      <c r="E43" s="69"/>
      <c r="F43" s="70" t="s">
        <v>48</v>
      </c>
      <c r="H43" s="9" t="s">
        <v>0</v>
      </c>
      <c r="I43" s="7" t="s">
        <v>41</v>
      </c>
      <c r="J43" s="7"/>
      <c r="K43" s="7"/>
      <c r="L43" s="7"/>
    </row>
    <row r="44" spans="8:8">
      <c r="B44" t="s">
        <v>1</v>
      </c>
      <c r="C44" t="s">
        <v>2</v>
      </c>
      <c r="D44" t="s">
        <v>3</v>
      </c>
      <c r="E44" t="s">
        <v>4</v>
      </c>
      <c r="H44" s="9"/>
      <c r="I44" s="9" t="s">
        <v>1</v>
      </c>
      <c r="J44" s="9" t="s">
        <v>2</v>
      </c>
      <c r="K44" s="9" t="s">
        <v>3</v>
      </c>
      <c r="L44" s="9" t="s">
        <v>4</v>
      </c>
    </row>
    <row r="45" spans="8:8">
      <c r="A45" t="s">
        <v>6</v>
      </c>
      <c r="B45" s="43">
        <v>3.07692307692308</v>
      </c>
      <c r="C45" s="43">
        <v>4.761904761904759</v>
      </c>
      <c r="D45" s="43">
        <v>7.8125</v>
      </c>
      <c r="E45" s="43">
        <v>7.6923076923076925</v>
      </c>
      <c r="F45" s="43">
        <f>AVERAGE(B45:E45)</f>
        <v>5.835908882783883</v>
      </c>
      <c r="H45" s="9" t="s">
        <v>6</v>
      </c>
      <c r="I45" s="12">
        <f>SQRT(B45+0.5)</f>
        <v>1.8912755158683465</v>
      </c>
      <c r="J45" s="12">
        <f t="shared" si="5" ref="J45:L56">SQRT(C45+0.5)</f>
        <v>2.293884208478004</v>
      </c>
      <c r="K45" s="12">
        <f t="shared" si="5"/>
        <v>2.883140648667699</v>
      </c>
      <c r="L45" s="12">
        <f t="shared" si="5"/>
        <v>2.862220762329086</v>
      </c>
    </row>
    <row r="46" spans="8:8">
      <c r="A46" t="s">
        <v>7</v>
      </c>
      <c r="B46" s="43">
        <v>6.15384615384616</v>
      </c>
      <c r="C46" s="43">
        <v>4.761904761904759</v>
      </c>
      <c r="D46" s="43">
        <v>1.5625000000000087</v>
      </c>
      <c r="E46" s="43">
        <v>6.15384615384616</v>
      </c>
      <c r="F46" s="43">
        <f t="shared" si="6" ref="F46:F56">AVERAGE(B46:E46)</f>
        <v>4.658024267399272</v>
      </c>
      <c r="H46" s="9" t="s">
        <v>7</v>
      </c>
      <c r="I46" s="12">
        <f t="shared" si="7" ref="I46:I56">SQRT(B46+0.5)</f>
        <v>2.579505021093419</v>
      </c>
      <c r="J46" s="12">
        <f t="shared" si="5"/>
        <v>2.293884208478004</v>
      </c>
      <c r="K46" s="12">
        <f t="shared" si="5"/>
        <v>1.4361406616345103</v>
      </c>
      <c r="L46" s="12">
        <f t="shared" si="5"/>
        <v>2.579505021093419</v>
      </c>
    </row>
    <row r="47" spans="8:8">
      <c r="A47" t="s">
        <v>8</v>
      </c>
      <c r="B47" s="43">
        <v>7.6923076923076925</v>
      </c>
      <c r="C47" s="43">
        <v>0.0</v>
      </c>
      <c r="D47" s="43">
        <v>3.1250000000000036</v>
      </c>
      <c r="E47" s="43">
        <v>3.07692307692308</v>
      </c>
      <c r="F47" s="43">
        <f t="shared" si="6"/>
        <v>3.4735576923076943</v>
      </c>
      <c r="H47" s="9" t="s">
        <v>8</v>
      </c>
      <c r="I47" s="12">
        <f t="shared" si="7"/>
        <v>2.862220762329086</v>
      </c>
      <c r="J47" s="12">
        <f t="shared" si="5"/>
        <v>0.7071067811865476</v>
      </c>
      <c r="K47" s="12">
        <f t="shared" si="5"/>
        <v>1.903943276465978</v>
      </c>
      <c r="L47" s="12">
        <f t="shared" si="5"/>
        <v>1.8912755158683465</v>
      </c>
    </row>
    <row r="48" spans="8:8">
      <c r="A48" t="s">
        <v>9</v>
      </c>
      <c r="B48" s="43">
        <v>7.6923076923076925</v>
      </c>
      <c r="C48" s="43">
        <v>0.0</v>
      </c>
      <c r="D48" s="43">
        <v>0.0</v>
      </c>
      <c r="E48" s="43">
        <v>6.15384615384616</v>
      </c>
      <c r="F48" s="43">
        <f t="shared" si="6"/>
        <v>3.4615384615384635</v>
      </c>
      <c r="H48" s="9" t="s">
        <v>9</v>
      </c>
      <c r="I48" s="12">
        <f t="shared" si="7"/>
        <v>2.862220762329086</v>
      </c>
      <c r="J48" s="12">
        <f t="shared" si="5"/>
        <v>0.7071067811865476</v>
      </c>
      <c r="K48" s="12">
        <f t="shared" si="5"/>
        <v>0.7071067811865476</v>
      </c>
      <c r="L48" s="12">
        <f t="shared" si="5"/>
        <v>2.579505021093419</v>
      </c>
    </row>
    <row r="49" spans="8:8">
      <c r="A49" t="s">
        <v>10</v>
      </c>
      <c r="B49" s="43">
        <v>9.230769230769226</v>
      </c>
      <c r="C49" s="43">
        <v>9.523809523809518</v>
      </c>
      <c r="D49" s="43">
        <v>7.8125</v>
      </c>
      <c r="E49" s="43">
        <v>7.6923076923076925</v>
      </c>
      <c r="F49" s="43">
        <f t="shared" si="6"/>
        <v>8.56484661172161</v>
      </c>
      <c r="H49" s="9" t="s">
        <v>10</v>
      </c>
      <c r="I49" s="12">
        <f t="shared" si="7"/>
        <v>3.119418091691017</v>
      </c>
      <c r="J49" s="12">
        <f t="shared" si="5"/>
        <v>3.1660400382511775</v>
      </c>
      <c r="K49" s="12">
        <f t="shared" si="5"/>
        <v>2.883140648667699</v>
      </c>
      <c r="L49" s="12">
        <f t="shared" si="5"/>
        <v>2.862220762329086</v>
      </c>
    </row>
    <row r="50" spans="8:8">
      <c r="A50" t="s">
        <v>11</v>
      </c>
      <c r="B50" s="43">
        <v>9.230769230769226</v>
      </c>
      <c r="C50" s="43">
        <v>11.1111111111111</v>
      </c>
      <c r="D50" s="43">
        <v>6.250000000000007</v>
      </c>
      <c r="E50" s="43">
        <v>12.307692307692307</v>
      </c>
      <c r="F50" s="43">
        <f t="shared" si="6"/>
        <v>9.72489316239316</v>
      </c>
      <c r="H50" s="9" t="s">
        <v>11</v>
      </c>
      <c r="I50" s="12">
        <f t="shared" si="7"/>
        <v>3.119418091691017</v>
      </c>
      <c r="J50" s="12">
        <f t="shared" si="5"/>
        <v>3.4075080500434773</v>
      </c>
      <c r="K50" s="12">
        <f t="shared" si="5"/>
        <v>2.5980762113533173</v>
      </c>
      <c r="L50" s="12">
        <f t="shared" si="5"/>
        <v>3.5787836352163436</v>
      </c>
    </row>
    <row r="51" spans="8:8">
      <c r="A51" t="s">
        <v>12</v>
      </c>
      <c r="B51" s="43">
        <v>12.307692307692307</v>
      </c>
      <c r="C51" s="43">
        <v>14.28571428571428</v>
      </c>
      <c r="D51" s="43">
        <v>17.18750000000001</v>
      </c>
      <c r="E51" s="43">
        <v>10.76923076923076</v>
      </c>
      <c r="F51" s="43">
        <f t="shared" si="6"/>
        <v>13.63753434065934</v>
      </c>
      <c r="H51" s="9" t="s">
        <v>12</v>
      </c>
      <c r="I51" s="12">
        <f t="shared" si="7"/>
        <v>3.5787836352163436</v>
      </c>
      <c r="J51" s="12">
        <f t="shared" si="5"/>
        <v>3.8452196667699337</v>
      </c>
      <c r="K51" s="12">
        <f t="shared" si="5"/>
        <v>4.2056509603151815</v>
      </c>
      <c r="L51" s="12">
        <f t="shared" si="5"/>
        <v>3.3569674960045055</v>
      </c>
    </row>
    <row r="52" spans="8:8">
      <c r="A52" t="s">
        <v>13</v>
      </c>
      <c r="B52" s="43">
        <v>10.76923076923076</v>
      </c>
      <c r="C52" s="43">
        <v>6.349206349206342</v>
      </c>
      <c r="D52" s="43">
        <v>14.062500000000009</v>
      </c>
      <c r="E52" s="43">
        <v>7.6923076923076925</v>
      </c>
      <c r="F52" s="43">
        <f t="shared" si="6"/>
        <v>9.7183112026862</v>
      </c>
      <c r="H52" s="9" t="s">
        <v>13</v>
      </c>
      <c r="I52" s="12">
        <f t="shared" si="7"/>
        <v>3.3569674960045055</v>
      </c>
      <c r="J52" s="12">
        <f t="shared" si="5"/>
        <v>2.6170988420780636</v>
      </c>
      <c r="K52" s="12">
        <f t="shared" si="5"/>
        <v>3.816084380618438</v>
      </c>
      <c r="L52" s="12">
        <f t="shared" si="5"/>
        <v>2.862220762329086</v>
      </c>
    </row>
    <row r="53" spans="8:8">
      <c r="A53" t="s">
        <v>14</v>
      </c>
      <c r="B53" s="43">
        <v>10.76923076923076</v>
      </c>
      <c r="C53" s="43">
        <v>9.523809523809518</v>
      </c>
      <c r="D53" s="43">
        <v>7.8125</v>
      </c>
      <c r="E53" s="43">
        <v>10.76923076923076</v>
      </c>
      <c r="F53" s="43">
        <f t="shared" si="6"/>
        <v>9.71869276556776</v>
      </c>
      <c r="H53" s="9" t="s">
        <v>14</v>
      </c>
      <c r="I53" s="12">
        <f t="shared" si="7"/>
        <v>3.3569674960045055</v>
      </c>
      <c r="J53" s="12">
        <f t="shared" si="5"/>
        <v>3.1660400382511775</v>
      </c>
      <c r="K53" s="12">
        <f t="shared" si="5"/>
        <v>2.883140648667699</v>
      </c>
      <c r="L53" s="12">
        <f t="shared" si="5"/>
        <v>3.3569674960045055</v>
      </c>
    </row>
    <row r="54" spans="8:8">
      <c r="A54" t="s">
        <v>15</v>
      </c>
      <c r="B54" s="43">
        <v>9.230769230769226</v>
      </c>
      <c r="C54" s="43">
        <v>11.1111111111111</v>
      </c>
      <c r="D54" s="43">
        <v>12.499999999999998</v>
      </c>
      <c r="E54" s="43">
        <v>12.307692307692307</v>
      </c>
      <c r="F54" s="43">
        <f t="shared" si="6"/>
        <v>11.287393162393158</v>
      </c>
      <c r="H54" s="9" t="s">
        <v>15</v>
      </c>
      <c r="I54" s="12">
        <f t="shared" si="7"/>
        <v>3.119418091691017</v>
      </c>
      <c r="J54" s="12">
        <f t="shared" si="5"/>
        <v>3.4075080500434773</v>
      </c>
      <c r="K54" s="12">
        <f t="shared" si="5"/>
        <v>3.605551275463989</v>
      </c>
      <c r="L54" s="12">
        <f t="shared" si="5"/>
        <v>3.5787836352163436</v>
      </c>
    </row>
    <row r="55" spans="8:8">
      <c r="A55" t="s">
        <v>16</v>
      </c>
      <c r="B55" s="43">
        <v>10.76923076923076</v>
      </c>
      <c r="C55" s="43">
        <v>6.349206349206342</v>
      </c>
      <c r="D55" s="43">
        <v>12.499999999999998</v>
      </c>
      <c r="E55" s="43">
        <v>20.0</v>
      </c>
      <c r="F55" s="43">
        <f t="shared" si="6"/>
        <v>12.404609279609275</v>
      </c>
      <c r="H55" s="9" t="s">
        <v>16</v>
      </c>
      <c r="I55" s="12">
        <f t="shared" si="7"/>
        <v>3.3569674960045055</v>
      </c>
      <c r="J55" s="12">
        <f t="shared" si="5"/>
        <v>2.6170988420780636</v>
      </c>
      <c r="K55" s="12">
        <f t="shared" si="5"/>
        <v>3.605551275463989</v>
      </c>
      <c r="L55" s="12">
        <f t="shared" si="5"/>
        <v>4.527692569068709</v>
      </c>
    </row>
    <row r="56" spans="8:8">
      <c r="A56" t="s">
        <v>17</v>
      </c>
      <c r="B56" s="43">
        <v>7.6923076923076925</v>
      </c>
      <c r="C56" s="43">
        <v>4.761904761904759</v>
      </c>
      <c r="D56" s="43">
        <v>6.250000000000007</v>
      </c>
      <c r="E56" s="43">
        <v>12.307692307692307</v>
      </c>
      <c r="F56" s="43">
        <f t="shared" si="6"/>
        <v>7.752976190476192</v>
      </c>
      <c r="H56" s="9" t="s">
        <v>17</v>
      </c>
      <c r="I56" s="12">
        <f t="shared" si="7"/>
        <v>2.862220762329086</v>
      </c>
      <c r="J56" s="12">
        <f t="shared" si="5"/>
        <v>2.293884208478004</v>
      </c>
      <c r="K56" s="12">
        <f t="shared" si="5"/>
        <v>2.5980762113533173</v>
      </c>
      <c r="L56" s="12">
        <f t="shared" si="5"/>
        <v>3.5787836352163436</v>
      </c>
    </row>
    <row r="59" spans="8:8">
      <c r="A59" t="s">
        <v>20</v>
      </c>
      <c r="H59" t="s">
        <v>45</v>
      </c>
    </row>
    <row r="60" spans="8:8">
      <c r="A60" t="s">
        <v>23</v>
      </c>
      <c r="H60" t="s">
        <v>23</v>
      </c>
    </row>
    <row r="61" spans="8:8">
      <c r="A61" t="s">
        <v>0</v>
      </c>
      <c r="B61" s="69" t="s">
        <v>41</v>
      </c>
      <c r="C61" s="69"/>
      <c r="D61" s="69"/>
      <c r="E61" s="69"/>
      <c r="F61" s="70" t="s">
        <v>48</v>
      </c>
      <c r="H61" s="9" t="s">
        <v>0</v>
      </c>
      <c r="I61" s="7" t="s">
        <v>41</v>
      </c>
      <c r="J61" s="7"/>
      <c r="K61" s="7"/>
      <c r="L61" s="7"/>
    </row>
    <row r="62" spans="8:8">
      <c r="B62" t="s">
        <v>1</v>
      </c>
      <c r="C62" t="s">
        <v>2</v>
      </c>
      <c r="D62" t="s">
        <v>3</v>
      </c>
      <c r="E62" t="s">
        <v>4</v>
      </c>
      <c r="H62" s="9"/>
      <c r="I62" s="9" t="s">
        <v>1</v>
      </c>
      <c r="J62" s="9" t="s">
        <v>2</v>
      </c>
      <c r="K62" s="9" t="s">
        <v>3</v>
      </c>
      <c r="L62" s="9" t="s">
        <v>4</v>
      </c>
    </row>
    <row r="63" spans="8:8">
      <c r="A63" t="s">
        <v>6</v>
      </c>
      <c r="B63" s="43">
        <v>3.1250000000000036</v>
      </c>
      <c r="C63" s="43">
        <v>4.761904761904759</v>
      </c>
      <c r="D63" s="43">
        <v>7.8125</v>
      </c>
      <c r="E63" s="43">
        <v>7.6923076923076925</v>
      </c>
      <c r="F63" s="43">
        <f>AVERAGE(B63:E63)</f>
        <v>5.847928113553114</v>
      </c>
      <c r="H63" s="9" t="s">
        <v>6</v>
      </c>
      <c r="I63" s="12">
        <f>SQRT(B63+0.5)</f>
        <v>1.903943276465978</v>
      </c>
      <c r="J63" s="12">
        <f t="shared" si="8" ref="J63:L74">SQRT(C63+0.5)</f>
        <v>2.293884208478004</v>
      </c>
      <c r="K63" s="12">
        <f t="shared" si="8"/>
        <v>2.883140648667699</v>
      </c>
      <c r="L63" s="12">
        <f t="shared" si="8"/>
        <v>2.862220762329086</v>
      </c>
    </row>
    <row r="64" spans="8:8">
      <c r="A64" t="s">
        <v>7</v>
      </c>
      <c r="B64" s="43">
        <v>4.6875000000000115</v>
      </c>
      <c r="C64" s="43">
        <v>4.761904761904759</v>
      </c>
      <c r="D64" s="43">
        <v>1.5625000000000087</v>
      </c>
      <c r="E64" s="43">
        <v>6.15384615384616</v>
      </c>
      <c r="F64" s="43">
        <f t="shared" si="9" ref="F64:F74">AVERAGE(B64:E64)</f>
        <v>4.291437728937735</v>
      </c>
      <c r="H64" s="9" t="s">
        <v>7</v>
      </c>
      <c r="I64" s="12">
        <f t="shared" si="10" ref="I64:I74">SQRT(B64+0.5)</f>
        <v>2.2776083947860775</v>
      </c>
      <c r="J64" s="12">
        <f t="shared" si="8"/>
        <v>2.293884208478004</v>
      </c>
      <c r="K64" s="12">
        <f t="shared" si="8"/>
        <v>1.4361406616345103</v>
      </c>
      <c r="L64" s="12">
        <f t="shared" si="8"/>
        <v>2.579505021093419</v>
      </c>
    </row>
    <row r="65" spans="8:8">
      <c r="A65" t="s">
        <v>8</v>
      </c>
      <c r="B65" s="43">
        <v>7.8125</v>
      </c>
      <c r="C65" s="43">
        <v>3.174603174603178</v>
      </c>
      <c r="D65" s="43">
        <v>6.250000000000007</v>
      </c>
      <c r="E65" s="43">
        <v>6.15384615384616</v>
      </c>
      <c r="F65" s="43">
        <f t="shared" si="9"/>
        <v>5.847737332112336</v>
      </c>
      <c r="H65" s="9" t="s">
        <v>8</v>
      </c>
      <c r="I65" s="12">
        <f t="shared" si="10"/>
        <v>2.883140648667699</v>
      </c>
      <c r="J65" s="12">
        <f t="shared" si="8"/>
        <v>1.9169254483686051</v>
      </c>
      <c r="K65" s="12">
        <f t="shared" si="8"/>
        <v>2.5980762113533173</v>
      </c>
      <c r="L65" s="12">
        <f t="shared" si="8"/>
        <v>2.579505021093419</v>
      </c>
    </row>
    <row r="66" spans="8:8">
      <c r="A66" t="s">
        <v>9</v>
      </c>
      <c r="B66" s="43">
        <v>6.250000000000007</v>
      </c>
      <c r="C66" s="43">
        <v>1.5873015873015817</v>
      </c>
      <c r="D66" s="43">
        <v>9.374999999999995</v>
      </c>
      <c r="E66" s="43">
        <v>7.6923076923076925</v>
      </c>
      <c r="F66" s="43">
        <f t="shared" si="9"/>
        <v>6.226152319902319</v>
      </c>
      <c r="H66" s="9" t="s">
        <v>9</v>
      </c>
      <c r="I66" s="12">
        <f t="shared" si="10"/>
        <v>2.5980762113533173</v>
      </c>
      <c r="J66" s="12">
        <f t="shared" si="8"/>
        <v>1.444749662502671</v>
      </c>
      <c r="K66" s="12">
        <f t="shared" si="8"/>
        <v>3.142451272494133</v>
      </c>
      <c r="L66" s="12">
        <f t="shared" si="8"/>
        <v>2.862220762329086</v>
      </c>
    </row>
    <row r="67" spans="8:8">
      <c r="A67" t="s">
        <v>10</v>
      </c>
      <c r="B67" s="43">
        <v>7.8125</v>
      </c>
      <c r="C67" s="43">
        <v>9.523809523809518</v>
      </c>
      <c r="D67" s="43">
        <v>7.8125</v>
      </c>
      <c r="E67" s="43">
        <v>12.307692307692307</v>
      </c>
      <c r="F67" s="43">
        <f t="shared" si="9"/>
        <v>9.364125457875456</v>
      </c>
      <c r="H67" s="9" t="s">
        <v>10</v>
      </c>
      <c r="I67" s="12">
        <f t="shared" si="10"/>
        <v>2.883140648667699</v>
      </c>
      <c r="J67" s="12">
        <f t="shared" si="8"/>
        <v>3.1660400382511775</v>
      </c>
      <c r="K67" s="12">
        <f t="shared" si="8"/>
        <v>2.883140648667699</v>
      </c>
      <c r="L67" s="12">
        <f t="shared" si="8"/>
        <v>3.5787836352163436</v>
      </c>
    </row>
    <row r="68" spans="8:8">
      <c r="A68" t="s">
        <v>11</v>
      </c>
      <c r="B68" s="43">
        <v>9.374999999999995</v>
      </c>
      <c r="C68" s="43">
        <v>11.1111111111111</v>
      </c>
      <c r="D68" s="43">
        <v>7.8125</v>
      </c>
      <c r="E68" s="43">
        <v>15.384615384615385</v>
      </c>
      <c r="F68" s="43">
        <f t="shared" si="9"/>
        <v>10.92080662393162</v>
      </c>
      <c r="H68" s="9" t="s">
        <v>11</v>
      </c>
      <c r="I68" s="12">
        <f t="shared" si="10"/>
        <v>3.142451272494133</v>
      </c>
      <c r="J68" s="12">
        <f t="shared" si="8"/>
        <v>3.4075080500434773</v>
      </c>
      <c r="K68" s="12">
        <f t="shared" si="8"/>
        <v>2.883140648667699</v>
      </c>
      <c r="L68" s="12">
        <f t="shared" si="8"/>
        <v>3.98555082574735</v>
      </c>
    </row>
    <row r="69" spans="8:8">
      <c r="A69" t="s">
        <v>12</v>
      </c>
      <c r="B69" s="43">
        <v>12.499999999999998</v>
      </c>
      <c r="C69" s="43">
        <v>20.63492063492062</v>
      </c>
      <c r="D69" s="43">
        <v>20.3125</v>
      </c>
      <c r="E69" s="43">
        <v>13.846153846153838</v>
      </c>
      <c r="F69" s="43">
        <f t="shared" si="9"/>
        <v>16.823393620268615</v>
      </c>
      <c r="H69" s="9" t="s">
        <v>12</v>
      </c>
      <c r="I69" s="12">
        <f t="shared" si="10"/>
        <v>3.605551275463989</v>
      </c>
      <c r="J69" s="12">
        <f t="shared" si="8"/>
        <v>4.597273173841273</v>
      </c>
      <c r="K69" s="12">
        <f t="shared" si="8"/>
        <v>4.562071897723665</v>
      </c>
      <c r="L69" s="12">
        <f t="shared" si="8"/>
        <v>3.787631693572362</v>
      </c>
    </row>
    <row r="70" spans="8:8">
      <c r="A70" t="s">
        <v>13</v>
      </c>
      <c r="B70" s="43">
        <v>12.499999999999998</v>
      </c>
      <c r="C70" s="43">
        <v>9.523809523809518</v>
      </c>
      <c r="D70" s="43">
        <v>14.062500000000009</v>
      </c>
      <c r="E70" s="43">
        <v>12.307692307692307</v>
      </c>
      <c r="F70" s="43">
        <f t="shared" si="9"/>
        <v>12.098500457875458</v>
      </c>
      <c r="H70" s="9" t="s">
        <v>13</v>
      </c>
      <c r="I70" s="12">
        <f t="shared" si="10"/>
        <v>3.605551275463989</v>
      </c>
      <c r="J70" s="12">
        <f t="shared" si="8"/>
        <v>3.1660400382511775</v>
      </c>
      <c r="K70" s="12">
        <f t="shared" si="8"/>
        <v>3.816084380618438</v>
      </c>
      <c r="L70" s="12">
        <f t="shared" si="8"/>
        <v>3.5787836352163436</v>
      </c>
    </row>
    <row r="71" spans="8:8">
      <c r="A71" t="s">
        <v>14</v>
      </c>
      <c r="B71" s="43">
        <v>9.374999999999995</v>
      </c>
      <c r="C71" s="43">
        <v>9.523809523809518</v>
      </c>
      <c r="D71" s="43">
        <v>7.8125</v>
      </c>
      <c r="E71" s="43">
        <v>10.76923076923076</v>
      </c>
      <c r="F71" s="43">
        <f t="shared" si="9"/>
        <v>9.370135073260068</v>
      </c>
      <c r="H71" s="9" t="s">
        <v>14</v>
      </c>
      <c r="I71" s="12">
        <f t="shared" si="10"/>
        <v>3.142451272494133</v>
      </c>
      <c r="J71" s="12">
        <f t="shared" si="8"/>
        <v>3.1660400382511775</v>
      </c>
      <c r="K71" s="12">
        <f t="shared" si="8"/>
        <v>2.883140648667699</v>
      </c>
      <c r="L71" s="12">
        <f t="shared" si="8"/>
        <v>3.3569674960045055</v>
      </c>
    </row>
    <row r="72" spans="8:8">
      <c r="A72" t="s">
        <v>15</v>
      </c>
      <c r="B72" s="43">
        <v>7.8125</v>
      </c>
      <c r="C72" s="43">
        <v>11.1111111111111</v>
      </c>
      <c r="D72" s="43">
        <v>12.499999999999998</v>
      </c>
      <c r="E72" s="43">
        <v>13.846153846153838</v>
      </c>
      <c r="F72" s="43">
        <f t="shared" si="9"/>
        <v>11.317441239316235</v>
      </c>
      <c r="H72" s="9" t="s">
        <v>15</v>
      </c>
      <c r="I72" s="12">
        <f t="shared" si="10"/>
        <v>2.883140648667699</v>
      </c>
      <c r="J72" s="12">
        <f t="shared" si="8"/>
        <v>3.4075080500434773</v>
      </c>
      <c r="K72" s="12">
        <f t="shared" si="8"/>
        <v>3.605551275463989</v>
      </c>
      <c r="L72" s="12">
        <f t="shared" si="8"/>
        <v>3.787631693572362</v>
      </c>
    </row>
    <row r="73" spans="8:8">
      <c r="A73" t="s">
        <v>16</v>
      </c>
      <c r="B73" s="43">
        <v>9.374999999999995</v>
      </c>
      <c r="C73" s="43">
        <v>6.349206349206342</v>
      </c>
      <c r="D73" s="43">
        <v>12.499999999999998</v>
      </c>
      <c r="E73" s="43">
        <v>20.0</v>
      </c>
      <c r="F73" s="43">
        <f t="shared" si="9"/>
        <v>12.056051587301583</v>
      </c>
      <c r="H73" s="9" t="s">
        <v>16</v>
      </c>
      <c r="I73" s="12">
        <f t="shared" si="10"/>
        <v>3.142451272494133</v>
      </c>
      <c r="J73" s="12">
        <f t="shared" si="8"/>
        <v>2.6170988420780636</v>
      </c>
      <c r="K73" s="12">
        <f t="shared" si="8"/>
        <v>3.605551275463989</v>
      </c>
      <c r="L73" s="12">
        <f t="shared" si="8"/>
        <v>4.527692569068709</v>
      </c>
    </row>
    <row r="74" spans="8:8">
      <c r="A74" t="s">
        <v>17</v>
      </c>
      <c r="B74" s="43">
        <v>17.18750000000001</v>
      </c>
      <c r="C74" s="43">
        <v>7.936507936507923</v>
      </c>
      <c r="D74" s="43">
        <v>7.8125</v>
      </c>
      <c r="E74" s="43">
        <v>12.307692307692307</v>
      </c>
      <c r="F74" s="43">
        <f t="shared" si="9"/>
        <v>11.31105006105006</v>
      </c>
      <c r="H74" s="9" t="s">
        <v>17</v>
      </c>
      <c r="I74" s="12">
        <f t="shared" si="10"/>
        <v>4.2056509603151815</v>
      </c>
      <c r="J74" s="12">
        <f t="shared" si="8"/>
        <v>2.9045667381742017</v>
      </c>
      <c r="K74" s="12">
        <f t="shared" si="8"/>
        <v>2.883140648667699</v>
      </c>
      <c r="L74" s="12">
        <f t="shared" si="8"/>
        <v>3.5787836352163436</v>
      </c>
    </row>
    <row r="77" spans="8:8">
      <c r="A77" t="s">
        <v>20</v>
      </c>
      <c r="H77" t="s">
        <v>45</v>
      </c>
    </row>
    <row r="78" spans="8:8">
      <c r="A78" t="s">
        <v>24</v>
      </c>
      <c r="H78" t="s">
        <v>24</v>
      </c>
    </row>
    <row r="79" spans="8:8">
      <c r="A79" t="s">
        <v>0</v>
      </c>
      <c r="B79" s="69" t="s">
        <v>41</v>
      </c>
      <c r="C79" s="69"/>
      <c r="D79" s="69"/>
      <c r="E79" s="69"/>
      <c r="F79" s="70" t="s">
        <v>48</v>
      </c>
      <c r="H79" s="9" t="s">
        <v>0</v>
      </c>
      <c r="I79" s="7" t="s">
        <v>41</v>
      </c>
      <c r="J79" s="7"/>
      <c r="K79" s="7"/>
      <c r="L79" s="7"/>
    </row>
    <row r="80" spans="8:8">
      <c r="B80" t="s">
        <v>1</v>
      </c>
      <c r="C80" t="s">
        <v>2</v>
      </c>
      <c r="D80" t="s">
        <v>3</v>
      </c>
      <c r="E80" t="s">
        <v>4</v>
      </c>
      <c r="H80" s="9"/>
      <c r="I80" s="9" t="s">
        <v>1</v>
      </c>
      <c r="J80" s="9" t="s">
        <v>2</v>
      </c>
      <c r="K80" s="9" t="s">
        <v>3</v>
      </c>
      <c r="L80" s="9" t="s">
        <v>4</v>
      </c>
    </row>
    <row r="81" spans="8:8">
      <c r="A81" t="s">
        <v>6</v>
      </c>
      <c r="B81" s="43">
        <v>7.6923076923076925</v>
      </c>
      <c r="C81" s="43">
        <v>4.761904761904759</v>
      </c>
      <c r="D81" s="43">
        <v>7.8125</v>
      </c>
      <c r="E81" s="43">
        <v>7.6923076923076925</v>
      </c>
      <c r="F81" s="43">
        <f>AVERAGE(B81:E81)</f>
        <v>6.9897550366300365</v>
      </c>
      <c r="H81" s="9" t="s">
        <v>6</v>
      </c>
      <c r="I81" s="12">
        <f>SQRT(B81+0.5)</f>
        <v>2.862220762329086</v>
      </c>
      <c r="J81" s="12">
        <f t="shared" si="11" ref="J81:L92">SQRT(C81+0.5)</f>
        <v>2.293884208478004</v>
      </c>
      <c r="K81" s="12">
        <f t="shared" si="11"/>
        <v>2.883140648667699</v>
      </c>
      <c r="L81" s="12">
        <f t="shared" si="11"/>
        <v>2.862220762329086</v>
      </c>
    </row>
    <row r="82" spans="8:8">
      <c r="A82" t="s">
        <v>7</v>
      </c>
      <c r="B82" s="43">
        <v>6.15384615384616</v>
      </c>
      <c r="C82" s="43">
        <v>4.761904761904759</v>
      </c>
      <c r="D82" s="43">
        <v>7.8125</v>
      </c>
      <c r="E82" s="43">
        <v>6.15384615384616</v>
      </c>
      <c r="F82" s="43">
        <f t="shared" si="12" ref="F82:F92">AVERAGE(B82:E82)</f>
        <v>6.22052426739927</v>
      </c>
      <c r="H82" s="9" t="s">
        <v>7</v>
      </c>
      <c r="I82" s="12">
        <f t="shared" si="13" ref="I82:I92">SQRT(B82+0.5)</f>
        <v>2.579505021093419</v>
      </c>
      <c r="J82" s="12">
        <f t="shared" si="11"/>
        <v>2.293884208478004</v>
      </c>
      <c r="K82" s="12">
        <f t="shared" si="11"/>
        <v>2.883140648667699</v>
      </c>
      <c r="L82" s="12">
        <f t="shared" si="11"/>
        <v>2.579505021093419</v>
      </c>
    </row>
    <row r="83" spans="8:8">
      <c r="A83" t="s">
        <v>8</v>
      </c>
      <c r="B83" s="43">
        <v>9.230769230769226</v>
      </c>
      <c r="C83" s="43">
        <v>3.174603174603178</v>
      </c>
      <c r="D83" s="43">
        <v>7.8125</v>
      </c>
      <c r="E83" s="43">
        <v>6.15384615384616</v>
      </c>
      <c r="F83" s="43">
        <f t="shared" si="12"/>
        <v>6.592929639804641</v>
      </c>
      <c r="H83" s="9" t="s">
        <v>8</v>
      </c>
      <c r="I83" s="12">
        <f t="shared" si="13"/>
        <v>3.119418091691017</v>
      </c>
      <c r="J83" s="12">
        <f t="shared" si="11"/>
        <v>1.9169254483686051</v>
      </c>
      <c r="K83" s="12">
        <f t="shared" si="11"/>
        <v>2.883140648667699</v>
      </c>
      <c r="L83" s="12">
        <f t="shared" si="11"/>
        <v>2.579505021093419</v>
      </c>
    </row>
    <row r="84" spans="8:8">
      <c r="A84" t="s">
        <v>9</v>
      </c>
      <c r="B84" s="43">
        <v>7.6923076923076925</v>
      </c>
      <c r="C84" s="43">
        <v>4.761904761904759</v>
      </c>
      <c r="D84" s="43">
        <v>9.374999999999995</v>
      </c>
      <c r="E84" s="43">
        <v>7.6923076923076925</v>
      </c>
      <c r="F84" s="43">
        <f t="shared" si="12"/>
        <v>7.380380036630035</v>
      </c>
      <c r="H84" s="9" t="s">
        <v>9</v>
      </c>
      <c r="I84" s="12">
        <f t="shared" si="13"/>
        <v>2.862220762329086</v>
      </c>
      <c r="J84" s="12">
        <f t="shared" si="11"/>
        <v>2.293884208478004</v>
      </c>
      <c r="K84" s="12">
        <f t="shared" si="11"/>
        <v>3.142451272494133</v>
      </c>
      <c r="L84" s="12">
        <f t="shared" si="11"/>
        <v>2.862220762329086</v>
      </c>
    </row>
    <row r="85" spans="8:8">
      <c r="A85" t="s">
        <v>10</v>
      </c>
      <c r="B85" s="43">
        <v>20.0</v>
      </c>
      <c r="C85" s="43">
        <v>20.63492063492062</v>
      </c>
      <c r="D85" s="43">
        <v>10.937500000000004</v>
      </c>
      <c r="E85" s="43">
        <v>12.307692307692307</v>
      </c>
      <c r="F85" s="43">
        <f t="shared" si="12"/>
        <v>15.970028235653231</v>
      </c>
      <c r="H85" s="9" t="s">
        <v>10</v>
      </c>
      <c r="I85" s="12">
        <f t="shared" si="13"/>
        <v>4.527692569068709</v>
      </c>
      <c r="J85" s="12">
        <f t="shared" si="11"/>
        <v>4.597273173841273</v>
      </c>
      <c r="K85" s="12">
        <f t="shared" si="11"/>
        <v>3.381937314617171</v>
      </c>
      <c r="L85" s="12">
        <f t="shared" si="11"/>
        <v>3.5787836352163436</v>
      </c>
    </row>
    <row r="86" spans="8:8">
      <c r="A86" t="s">
        <v>11</v>
      </c>
      <c r="B86" s="43">
        <v>12.307692307692307</v>
      </c>
      <c r="C86" s="43">
        <v>11.1111111111111</v>
      </c>
      <c r="D86" s="43">
        <v>7.8125</v>
      </c>
      <c r="E86" s="43">
        <v>24.615384615384613</v>
      </c>
      <c r="F86" s="43">
        <f t="shared" si="12"/>
        <v>13.961672008547005</v>
      </c>
      <c r="H86" s="9" t="s">
        <v>11</v>
      </c>
      <c r="I86" s="12">
        <f t="shared" si="13"/>
        <v>3.5787836352163436</v>
      </c>
      <c r="J86" s="12">
        <f t="shared" si="11"/>
        <v>3.4075080500434773</v>
      </c>
      <c r="K86" s="12">
        <f t="shared" si="11"/>
        <v>2.883140648667699</v>
      </c>
      <c r="L86" s="12">
        <f t="shared" si="11"/>
        <v>5.0115251785643675</v>
      </c>
    </row>
    <row r="87" spans="8:8">
      <c r="A87" t="s">
        <v>12</v>
      </c>
      <c r="B87" s="43">
        <v>23.076923076923066</v>
      </c>
      <c r="C87" s="43">
        <v>22.222222222222218</v>
      </c>
      <c r="D87" s="43">
        <v>20.3125</v>
      </c>
      <c r="E87" s="43">
        <v>20.0</v>
      </c>
      <c r="F87" s="43">
        <f t="shared" si="12"/>
        <v>21.40291132478632</v>
      </c>
      <c r="H87" s="9" t="s">
        <v>12</v>
      </c>
      <c r="I87" s="12">
        <f t="shared" si="13"/>
        <v>4.855607384964632</v>
      </c>
      <c r="J87" s="12">
        <f t="shared" si="11"/>
        <v>4.766783215358363</v>
      </c>
      <c r="K87" s="12">
        <f t="shared" si="11"/>
        <v>4.562071897723665</v>
      </c>
      <c r="L87" s="12">
        <f t="shared" si="11"/>
        <v>4.527692569068709</v>
      </c>
    </row>
    <row r="88" spans="8:8">
      <c r="A88" t="s">
        <v>13</v>
      </c>
      <c r="B88" s="43">
        <v>18.461538461538467</v>
      </c>
      <c r="C88" s="43">
        <v>36.507936507936506</v>
      </c>
      <c r="D88" s="43">
        <v>18.750000000000007</v>
      </c>
      <c r="E88" s="43">
        <v>16.92307692307692</v>
      </c>
      <c r="F88" s="43">
        <f t="shared" si="12"/>
        <v>22.660637973137977</v>
      </c>
      <c r="H88" s="9" t="s">
        <v>13</v>
      </c>
      <c r="I88" s="12">
        <f t="shared" si="13"/>
        <v>4.3544848675289325</v>
      </c>
      <c r="J88" s="12">
        <f t="shared" si="11"/>
        <v>6.083414872251974</v>
      </c>
      <c r="K88" s="12">
        <f t="shared" si="11"/>
        <v>4.387482193696062</v>
      </c>
      <c r="L88" s="12">
        <f t="shared" si="11"/>
        <v>4.17409594080885</v>
      </c>
    </row>
    <row r="89" spans="8:8">
      <c r="A89" t="s">
        <v>14</v>
      </c>
      <c r="B89" s="43">
        <v>23.076923076923066</v>
      </c>
      <c r="C89" s="43">
        <v>11.1111111111111</v>
      </c>
      <c r="D89" s="43">
        <v>20.3125</v>
      </c>
      <c r="E89" s="43">
        <v>10.76923076923076</v>
      </c>
      <c r="F89" s="43">
        <f t="shared" si="12"/>
        <v>16.31744123931623</v>
      </c>
      <c r="H89" s="9" t="s">
        <v>14</v>
      </c>
      <c r="I89" s="12">
        <f t="shared" si="13"/>
        <v>4.855607384964632</v>
      </c>
      <c r="J89" s="12">
        <f t="shared" si="11"/>
        <v>3.4075080500434773</v>
      </c>
      <c r="K89" s="12">
        <f t="shared" si="11"/>
        <v>4.562071897723665</v>
      </c>
      <c r="L89" s="12">
        <f t="shared" si="11"/>
        <v>3.3569674960045055</v>
      </c>
    </row>
    <row r="90" spans="8:8">
      <c r="A90" t="s">
        <v>15</v>
      </c>
      <c r="B90" s="43">
        <v>9.230769230769226</v>
      </c>
      <c r="C90" s="43">
        <v>11.1111111111111</v>
      </c>
      <c r="D90" s="43">
        <v>23.437500000000004</v>
      </c>
      <c r="E90" s="43">
        <v>21.538461538461533</v>
      </c>
      <c r="F90" s="43">
        <f t="shared" si="12"/>
        <v>16.329460470085465</v>
      </c>
      <c r="H90" s="9" t="s">
        <v>15</v>
      </c>
      <c r="I90" s="12">
        <f t="shared" si="13"/>
        <v>3.119418091691017</v>
      </c>
      <c r="J90" s="12">
        <f t="shared" si="11"/>
        <v>3.4075080500434773</v>
      </c>
      <c r="K90" s="12">
        <f t="shared" si="11"/>
        <v>4.892596447695232</v>
      </c>
      <c r="L90" s="12">
        <f t="shared" si="11"/>
        <v>4.694513983200128</v>
      </c>
    </row>
    <row r="91" spans="8:8">
      <c r="A91" t="s">
        <v>16</v>
      </c>
      <c r="B91" s="43">
        <v>21.538461538461533</v>
      </c>
      <c r="C91" s="43">
        <v>11.1111111111111</v>
      </c>
      <c r="D91" s="43">
        <v>21.874999999999993</v>
      </c>
      <c r="E91" s="43">
        <v>15.384615384615385</v>
      </c>
      <c r="F91" s="43">
        <f t="shared" si="12"/>
        <v>17.477297008547</v>
      </c>
      <c r="H91" s="9" t="s">
        <v>16</v>
      </c>
      <c r="I91" s="12">
        <f t="shared" si="13"/>
        <v>4.694513983200128</v>
      </c>
      <c r="J91" s="12">
        <f t="shared" si="11"/>
        <v>3.4075080500434773</v>
      </c>
      <c r="K91" s="12">
        <f t="shared" si="11"/>
        <v>4.730221982106125</v>
      </c>
      <c r="L91" s="12">
        <f t="shared" si="11"/>
        <v>3.98555082574735</v>
      </c>
    </row>
    <row r="92" spans="8:8">
      <c r="A92" t="s">
        <v>17</v>
      </c>
      <c r="B92" s="43">
        <v>26.153846153846143</v>
      </c>
      <c r="C92" s="43">
        <v>15.873015873015875</v>
      </c>
      <c r="D92" s="43">
        <v>7.8125</v>
      </c>
      <c r="E92" s="43">
        <v>12.307692307692307</v>
      </c>
      <c r="F92" s="43">
        <f t="shared" si="12"/>
        <v>15.536763583638582</v>
      </c>
      <c r="H92" s="9" t="s">
        <v>17</v>
      </c>
      <c r="I92" s="12">
        <f t="shared" si="13"/>
        <v>5.162736304891636</v>
      </c>
      <c r="J92" s="12">
        <f t="shared" si="11"/>
        <v>4.04635834708394</v>
      </c>
      <c r="K92" s="12">
        <f t="shared" si="11"/>
        <v>2.883140648667699</v>
      </c>
      <c r="L92" s="12">
        <f t="shared" si="11"/>
        <v>3.5787836352163436</v>
      </c>
    </row>
    <row r="95" spans="8:8">
      <c r="A95" t="s">
        <v>20</v>
      </c>
      <c r="H95" t="s">
        <v>45</v>
      </c>
    </row>
    <row r="96" spans="8:8">
      <c r="A96" t="s">
        <v>25</v>
      </c>
      <c r="H96" t="s">
        <v>25</v>
      </c>
    </row>
    <row r="97" spans="8:8">
      <c r="A97" t="s">
        <v>0</v>
      </c>
      <c r="B97" s="69" t="s">
        <v>41</v>
      </c>
      <c r="C97" s="69"/>
      <c r="D97" s="69"/>
      <c r="E97" s="69"/>
      <c r="F97" s="70" t="s">
        <v>48</v>
      </c>
      <c r="H97" s="9" t="s">
        <v>0</v>
      </c>
      <c r="I97" s="7" t="s">
        <v>41</v>
      </c>
      <c r="J97" s="7"/>
      <c r="K97" s="7"/>
      <c r="L97" s="7"/>
    </row>
    <row r="98" spans="8:8">
      <c r="B98" t="s">
        <v>1</v>
      </c>
      <c r="C98" t="s">
        <v>2</v>
      </c>
      <c r="D98" t="s">
        <v>3</v>
      </c>
      <c r="E98" t="s">
        <v>4</v>
      </c>
      <c r="H98" s="9"/>
      <c r="I98" s="9" t="s">
        <v>1</v>
      </c>
      <c r="J98" s="9" t="s">
        <v>2</v>
      </c>
      <c r="K98" s="9" t="s">
        <v>3</v>
      </c>
      <c r="L98" s="9" t="s">
        <v>4</v>
      </c>
    </row>
    <row r="99" spans="8:8">
      <c r="A99" t="s">
        <v>6</v>
      </c>
      <c r="B99" s="43">
        <v>6.250000000000007</v>
      </c>
      <c r="C99" s="43">
        <v>4.761904761904759</v>
      </c>
      <c r="D99" s="43">
        <v>7.8125</v>
      </c>
      <c r="E99" s="43">
        <v>7.6923076923076925</v>
      </c>
      <c r="F99" s="43">
        <f>AVERAGE(B99:E99)</f>
        <v>6.629178113553115</v>
      </c>
      <c r="H99" s="9" t="s">
        <v>6</v>
      </c>
      <c r="I99" s="12">
        <f>SQRT(B99+0.5)</f>
        <v>2.5980762113533173</v>
      </c>
      <c r="J99" s="12">
        <f t="shared" si="14" ref="J99:L110">SQRT(C99+0.5)</f>
        <v>2.293884208478004</v>
      </c>
      <c r="K99" s="12">
        <f t="shared" si="14"/>
        <v>2.883140648667699</v>
      </c>
      <c r="L99" s="12">
        <f t="shared" si="14"/>
        <v>2.862220762329086</v>
      </c>
    </row>
    <row r="100" spans="8:8">
      <c r="A100" t="s">
        <v>7</v>
      </c>
      <c r="B100" s="43">
        <v>4.6875000000000115</v>
      </c>
      <c r="C100" s="43">
        <v>4.761904761904759</v>
      </c>
      <c r="D100" s="43">
        <v>7.8125</v>
      </c>
      <c r="E100" s="43">
        <v>6.15384615384616</v>
      </c>
      <c r="F100" s="43">
        <f t="shared" si="15" ref="F100:F110">AVERAGE(B100:E100)</f>
        <v>5.853937728937733</v>
      </c>
      <c r="H100" s="9" t="s">
        <v>7</v>
      </c>
      <c r="I100" s="12">
        <f t="shared" si="16" ref="I100:I110">SQRT(B100+0.5)</f>
        <v>2.2776083947860775</v>
      </c>
      <c r="J100" s="12">
        <f t="shared" si="14"/>
        <v>2.293884208478004</v>
      </c>
      <c r="K100" s="12">
        <f t="shared" si="14"/>
        <v>2.883140648667699</v>
      </c>
      <c r="L100" s="12">
        <f t="shared" si="14"/>
        <v>2.579505021093419</v>
      </c>
    </row>
    <row r="101" spans="8:8">
      <c r="A101" t="s">
        <v>8</v>
      </c>
      <c r="B101" s="43">
        <v>7.8125</v>
      </c>
      <c r="C101" s="43">
        <v>3.174603174603178</v>
      </c>
      <c r="D101" s="43">
        <v>7.8125</v>
      </c>
      <c r="E101" s="43">
        <v>6.15384615384616</v>
      </c>
      <c r="F101" s="43">
        <f t="shared" si="15"/>
        <v>6.2383623321123345</v>
      </c>
      <c r="H101" s="9" t="s">
        <v>8</v>
      </c>
      <c r="I101" s="12">
        <f t="shared" si="16"/>
        <v>2.883140648667699</v>
      </c>
      <c r="J101" s="12">
        <f t="shared" si="14"/>
        <v>1.9169254483686051</v>
      </c>
      <c r="K101" s="12">
        <f t="shared" si="14"/>
        <v>2.883140648667699</v>
      </c>
      <c r="L101" s="12">
        <f t="shared" si="14"/>
        <v>2.579505021093419</v>
      </c>
    </row>
    <row r="102" spans="8:8">
      <c r="A102" t="s">
        <v>9</v>
      </c>
      <c r="B102" s="43">
        <v>6.250000000000007</v>
      </c>
      <c r="C102" s="43">
        <v>4.761904761904759</v>
      </c>
      <c r="D102" s="43">
        <v>9.374999999999995</v>
      </c>
      <c r="E102" s="43">
        <v>7.6923076923076925</v>
      </c>
      <c r="F102" s="43">
        <f t="shared" si="15"/>
        <v>7.019803113553113</v>
      </c>
      <c r="H102" s="9" t="s">
        <v>9</v>
      </c>
      <c r="I102" s="12">
        <f t="shared" si="16"/>
        <v>2.5980762113533173</v>
      </c>
      <c r="J102" s="12">
        <f t="shared" si="14"/>
        <v>2.293884208478004</v>
      </c>
      <c r="K102" s="12">
        <f t="shared" si="14"/>
        <v>3.142451272494133</v>
      </c>
      <c r="L102" s="12">
        <f t="shared" si="14"/>
        <v>2.862220762329086</v>
      </c>
    </row>
    <row r="103" spans="8:8">
      <c r="A103" t="s">
        <v>10</v>
      </c>
      <c r="B103" s="43">
        <v>18.750000000000007</v>
      </c>
      <c r="C103" s="43">
        <v>20.63492063492062</v>
      </c>
      <c r="D103" s="43">
        <v>10.937500000000004</v>
      </c>
      <c r="E103" s="43">
        <v>12.307692307692307</v>
      </c>
      <c r="F103" s="43">
        <f t="shared" si="15"/>
        <v>15.657528235653235</v>
      </c>
      <c r="H103" s="9" t="s">
        <v>10</v>
      </c>
      <c r="I103" s="12">
        <f t="shared" si="16"/>
        <v>4.387482193696062</v>
      </c>
      <c r="J103" s="12">
        <f t="shared" si="14"/>
        <v>4.597273173841273</v>
      </c>
      <c r="K103" s="12">
        <f t="shared" si="14"/>
        <v>3.381937314617171</v>
      </c>
      <c r="L103" s="12">
        <f t="shared" si="14"/>
        <v>3.5787836352163436</v>
      </c>
    </row>
    <row r="104" spans="8:8">
      <c r="A104" t="s">
        <v>11</v>
      </c>
      <c r="B104" s="43">
        <v>10.937500000000004</v>
      </c>
      <c r="C104" s="43">
        <v>11.1111111111111</v>
      </c>
      <c r="D104" s="43">
        <v>7.8125</v>
      </c>
      <c r="E104" s="43">
        <v>24.615384615384613</v>
      </c>
      <c r="F104" s="43">
        <f t="shared" si="15"/>
        <v>13.619123931623928</v>
      </c>
      <c r="H104" s="9" t="s">
        <v>11</v>
      </c>
      <c r="I104" s="12">
        <f t="shared" si="16"/>
        <v>3.381937314617171</v>
      </c>
      <c r="J104" s="12">
        <f t="shared" si="14"/>
        <v>3.4075080500434773</v>
      </c>
      <c r="K104" s="12">
        <f t="shared" si="14"/>
        <v>2.883140648667699</v>
      </c>
      <c r="L104" s="12">
        <f t="shared" si="14"/>
        <v>5.0115251785643675</v>
      </c>
    </row>
    <row r="105" spans="8:8">
      <c r="A105" t="s">
        <v>12</v>
      </c>
      <c r="B105" s="43">
        <v>21.874999999999993</v>
      </c>
      <c r="C105" s="43">
        <v>22.222222222222218</v>
      </c>
      <c r="D105" s="43">
        <v>20.3125</v>
      </c>
      <c r="E105" s="43">
        <v>20.0</v>
      </c>
      <c r="F105" s="43">
        <f t="shared" si="15"/>
        <v>21.102430555555554</v>
      </c>
      <c r="H105" s="9" t="s">
        <v>12</v>
      </c>
      <c r="I105" s="12">
        <f t="shared" si="16"/>
        <v>4.730221982106125</v>
      </c>
      <c r="J105" s="12">
        <f t="shared" si="14"/>
        <v>4.766783215358363</v>
      </c>
      <c r="K105" s="12">
        <f t="shared" si="14"/>
        <v>4.562071897723665</v>
      </c>
      <c r="L105" s="12">
        <f t="shared" si="14"/>
        <v>4.527692569068709</v>
      </c>
    </row>
    <row r="106" spans="8:8">
      <c r="A106" t="s">
        <v>13</v>
      </c>
      <c r="B106" s="43">
        <v>17.18750000000001</v>
      </c>
      <c r="C106" s="43">
        <v>36.507936507936506</v>
      </c>
      <c r="D106" s="43">
        <v>18.750000000000007</v>
      </c>
      <c r="E106" s="43">
        <v>16.92307692307692</v>
      </c>
      <c r="F106" s="43">
        <f t="shared" si="15"/>
        <v>22.342128357753364</v>
      </c>
      <c r="H106" s="9" t="s">
        <v>13</v>
      </c>
      <c r="I106" s="12">
        <f t="shared" si="16"/>
        <v>4.2056509603151815</v>
      </c>
      <c r="J106" s="12">
        <f t="shared" si="14"/>
        <v>6.083414872251974</v>
      </c>
      <c r="K106" s="12">
        <f t="shared" si="14"/>
        <v>4.387482193696062</v>
      </c>
      <c r="L106" s="12">
        <f t="shared" si="14"/>
        <v>4.17409594080885</v>
      </c>
    </row>
    <row r="107" spans="8:8">
      <c r="A107" t="s">
        <v>14</v>
      </c>
      <c r="B107" s="43">
        <v>21.874999999999993</v>
      </c>
      <c r="C107" s="43">
        <v>11.1111111111111</v>
      </c>
      <c r="D107" s="43">
        <v>20.3125</v>
      </c>
      <c r="E107" s="43">
        <v>10.76923076923076</v>
      </c>
      <c r="F107" s="43">
        <f t="shared" si="15"/>
        <v>16.016960470085465</v>
      </c>
      <c r="H107" s="9" t="s">
        <v>14</v>
      </c>
      <c r="I107" s="12">
        <f t="shared" si="16"/>
        <v>4.730221982106125</v>
      </c>
      <c r="J107" s="12">
        <f t="shared" si="14"/>
        <v>3.4075080500434773</v>
      </c>
      <c r="K107" s="12">
        <f t="shared" si="14"/>
        <v>4.562071897723665</v>
      </c>
      <c r="L107" s="12">
        <f t="shared" si="14"/>
        <v>3.3569674960045055</v>
      </c>
    </row>
    <row r="108" spans="8:8">
      <c r="A108" t="s">
        <v>15</v>
      </c>
      <c r="B108" s="43">
        <v>7.8125</v>
      </c>
      <c r="C108" s="43">
        <v>11.1111111111111</v>
      </c>
      <c r="D108" s="43">
        <v>23.437500000000004</v>
      </c>
      <c r="E108" s="43">
        <v>21.538461538461533</v>
      </c>
      <c r="F108" s="43">
        <f t="shared" si="15"/>
        <v>15.974893162393158</v>
      </c>
      <c r="H108" s="9" t="s">
        <v>15</v>
      </c>
      <c r="I108" s="12">
        <f t="shared" si="16"/>
        <v>2.883140648667699</v>
      </c>
      <c r="J108" s="12">
        <f t="shared" si="14"/>
        <v>3.4075080500434773</v>
      </c>
      <c r="K108" s="12">
        <f t="shared" si="14"/>
        <v>4.892596447695232</v>
      </c>
      <c r="L108" s="12">
        <f t="shared" si="14"/>
        <v>4.694513983200128</v>
      </c>
    </row>
    <row r="109" spans="8:8">
      <c r="A109" t="s">
        <v>16</v>
      </c>
      <c r="B109" s="43">
        <v>20.3125</v>
      </c>
      <c r="C109" s="43">
        <v>11.1111111111111</v>
      </c>
      <c r="D109" s="43">
        <v>21.874999999999993</v>
      </c>
      <c r="E109" s="43">
        <v>15.384615384615385</v>
      </c>
      <c r="F109" s="43">
        <f t="shared" si="15"/>
        <v>17.170806623931618</v>
      </c>
      <c r="H109" s="9" t="s">
        <v>16</v>
      </c>
      <c r="I109" s="12">
        <f t="shared" si="16"/>
        <v>4.562071897723665</v>
      </c>
      <c r="J109" s="12">
        <f t="shared" si="14"/>
        <v>3.4075080500434773</v>
      </c>
      <c r="K109" s="12">
        <f t="shared" si="14"/>
        <v>4.730221982106125</v>
      </c>
      <c r="L109" s="12">
        <f t="shared" si="14"/>
        <v>3.98555082574735</v>
      </c>
    </row>
    <row r="110" spans="8:8">
      <c r="A110" t="s">
        <v>17</v>
      </c>
      <c r="B110" s="43">
        <v>24.999999999999996</v>
      </c>
      <c r="C110" s="43">
        <v>15.873015873015875</v>
      </c>
      <c r="D110" s="43">
        <v>7.8125</v>
      </c>
      <c r="E110" s="43">
        <v>12.307692307692307</v>
      </c>
      <c r="F110" s="43">
        <f t="shared" si="15"/>
        <v>15.248302045177045</v>
      </c>
      <c r="H110" s="9" t="s">
        <v>17</v>
      </c>
      <c r="I110" s="12">
        <f t="shared" si="16"/>
        <v>5.049752469181039</v>
      </c>
      <c r="J110" s="12">
        <f t="shared" si="14"/>
        <v>4.04635834708394</v>
      </c>
      <c r="K110" s="12">
        <f t="shared" si="14"/>
        <v>2.883140648667699</v>
      </c>
      <c r="L110" s="12">
        <f t="shared" si="14"/>
        <v>3.5787836352163436</v>
      </c>
    </row>
    <row r="113" spans="8:8">
      <c r="A113" t="s">
        <v>20</v>
      </c>
      <c r="H113" t="s">
        <v>45</v>
      </c>
    </row>
    <row r="114" spans="8:8">
      <c r="A114" t="s">
        <v>26</v>
      </c>
      <c r="H114" t="s">
        <v>26</v>
      </c>
    </row>
    <row r="115" spans="8:8">
      <c r="A115" t="s">
        <v>0</v>
      </c>
      <c r="B115" s="69" t="s">
        <v>41</v>
      </c>
      <c r="C115" s="69"/>
      <c r="D115" s="69"/>
      <c r="E115" s="69"/>
      <c r="F115" s="70" t="s">
        <v>48</v>
      </c>
      <c r="H115" s="9" t="s">
        <v>0</v>
      </c>
      <c r="I115" s="7" t="s">
        <v>41</v>
      </c>
      <c r="J115" s="7"/>
      <c r="K115" s="7"/>
      <c r="L115" s="7"/>
    </row>
    <row r="116" spans="8:8">
      <c r="B116" t="s">
        <v>1</v>
      </c>
      <c r="C116" t="s">
        <v>2</v>
      </c>
      <c r="D116" t="s">
        <v>3</v>
      </c>
      <c r="E116" t="s">
        <v>4</v>
      </c>
      <c r="H116" s="9"/>
      <c r="I116" s="9" t="s">
        <v>1</v>
      </c>
      <c r="J116" s="9" t="s">
        <v>2</v>
      </c>
      <c r="K116" s="9" t="s">
        <v>3</v>
      </c>
      <c r="L116" s="9" t="s">
        <v>4</v>
      </c>
    </row>
    <row r="117" spans="8:8">
      <c r="A117" t="s">
        <v>6</v>
      </c>
      <c r="B117" s="43">
        <v>6.250000000000007</v>
      </c>
      <c r="C117" s="43">
        <v>4.761904761904759</v>
      </c>
      <c r="D117" s="43">
        <v>7.8125</v>
      </c>
      <c r="E117" s="43">
        <v>7.6923076923076925</v>
      </c>
      <c r="F117" s="43">
        <f>AVERAGE(B117:E117)</f>
        <v>6.629178113553115</v>
      </c>
      <c r="H117" s="9" t="s">
        <v>6</v>
      </c>
      <c r="I117" s="12">
        <f>SQRT(B117+0.5)</f>
        <v>2.5980762113533173</v>
      </c>
      <c r="J117" s="12">
        <f t="shared" si="17" ref="J117:L128">SQRT(C117+0.5)</f>
        <v>2.293884208478004</v>
      </c>
      <c r="K117" s="12">
        <f t="shared" si="17"/>
        <v>2.883140648667699</v>
      </c>
      <c r="L117" s="12">
        <f t="shared" si="17"/>
        <v>2.862220762329086</v>
      </c>
    </row>
    <row r="118" spans="8:8">
      <c r="A118" t="s">
        <v>7</v>
      </c>
      <c r="B118" s="43">
        <v>4.6875000000000115</v>
      </c>
      <c r="C118" s="43">
        <v>4.761904761904759</v>
      </c>
      <c r="D118" s="43">
        <v>7.8125</v>
      </c>
      <c r="E118" s="43">
        <v>6.15384615384616</v>
      </c>
      <c r="F118" s="43">
        <f t="shared" si="18" ref="F118:F128">AVERAGE(B118:E118)</f>
        <v>5.853937728937733</v>
      </c>
      <c r="H118" s="9" t="s">
        <v>7</v>
      </c>
      <c r="I118" s="12">
        <f t="shared" si="19" ref="I118:I128">SQRT(B118+0.5)</f>
        <v>2.2776083947860775</v>
      </c>
      <c r="J118" s="12">
        <f t="shared" si="17"/>
        <v>2.293884208478004</v>
      </c>
      <c r="K118" s="12">
        <f t="shared" si="17"/>
        <v>2.883140648667699</v>
      </c>
      <c r="L118" s="12">
        <f t="shared" si="17"/>
        <v>2.579505021093419</v>
      </c>
    </row>
    <row r="119" spans="8:8">
      <c r="A119" t="s">
        <v>8</v>
      </c>
      <c r="B119" s="43">
        <v>7.8125</v>
      </c>
      <c r="C119" s="43">
        <v>3.174603174603178</v>
      </c>
      <c r="D119" s="43">
        <v>7.8125</v>
      </c>
      <c r="E119" s="43">
        <v>6.15384615384616</v>
      </c>
      <c r="F119" s="43">
        <f t="shared" si="18"/>
        <v>6.2383623321123345</v>
      </c>
      <c r="H119" s="9" t="s">
        <v>8</v>
      </c>
      <c r="I119" s="12">
        <f t="shared" si="19"/>
        <v>2.883140648667699</v>
      </c>
      <c r="J119" s="12">
        <f t="shared" si="17"/>
        <v>1.9169254483686051</v>
      </c>
      <c r="K119" s="12">
        <f t="shared" si="17"/>
        <v>2.883140648667699</v>
      </c>
      <c r="L119" s="12">
        <f t="shared" si="17"/>
        <v>2.579505021093419</v>
      </c>
    </row>
    <row r="120" spans="8:8">
      <c r="A120" t="s">
        <v>9</v>
      </c>
      <c r="B120" s="43">
        <v>6.250000000000007</v>
      </c>
      <c r="C120" s="43">
        <v>4.761904761904759</v>
      </c>
      <c r="D120" s="43">
        <v>9.374999999999995</v>
      </c>
      <c r="E120" s="43">
        <v>7.6923076923076925</v>
      </c>
      <c r="F120" s="43">
        <f t="shared" si="18"/>
        <v>7.019803113553113</v>
      </c>
      <c r="H120" s="9" t="s">
        <v>9</v>
      </c>
      <c r="I120" s="12">
        <f t="shared" si="19"/>
        <v>2.5980762113533173</v>
      </c>
      <c r="J120" s="12">
        <f t="shared" si="17"/>
        <v>2.293884208478004</v>
      </c>
      <c r="K120" s="12">
        <f t="shared" si="17"/>
        <v>3.142451272494133</v>
      </c>
      <c r="L120" s="12">
        <f t="shared" si="17"/>
        <v>2.862220762329086</v>
      </c>
    </row>
    <row r="121" spans="8:8">
      <c r="A121" t="s">
        <v>10</v>
      </c>
      <c r="B121" s="43">
        <v>18.750000000000007</v>
      </c>
      <c r="C121" s="43">
        <v>20.63492063492062</v>
      </c>
      <c r="D121" s="43">
        <v>10.937500000000004</v>
      </c>
      <c r="E121" s="43">
        <v>12.307692307692307</v>
      </c>
      <c r="F121" s="43">
        <f t="shared" si="18"/>
        <v>15.657528235653235</v>
      </c>
      <c r="H121" s="9" t="s">
        <v>10</v>
      </c>
      <c r="I121" s="12">
        <f t="shared" si="19"/>
        <v>4.387482193696062</v>
      </c>
      <c r="J121" s="12">
        <f t="shared" si="17"/>
        <v>4.597273173841273</v>
      </c>
      <c r="K121" s="12">
        <f t="shared" si="17"/>
        <v>3.381937314617171</v>
      </c>
      <c r="L121" s="12">
        <f t="shared" si="17"/>
        <v>3.5787836352163436</v>
      </c>
    </row>
    <row r="122" spans="8:8">
      <c r="A122" t="s">
        <v>11</v>
      </c>
      <c r="B122" s="43">
        <v>10.937500000000004</v>
      </c>
      <c r="C122" s="43">
        <v>11.1111111111111</v>
      </c>
      <c r="D122" s="43">
        <v>7.8125</v>
      </c>
      <c r="E122" s="43">
        <v>24.615384615384613</v>
      </c>
      <c r="F122" s="43">
        <f t="shared" si="18"/>
        <v>13.619123931623928</v>
      </c>
      <c r="H122" s="9" t="s">
        <v>11</v>
      </c>
      <c r="I122" s="12">
        <f t="shared" si="19"/>
        <v>3.381937314617171</v>
      </c>
      <c r="J122" s="12">
        <f t="shared" si="17"/>
        <v>3.4075080500434773</v>
      </c>
      <c r="K122" s="12">
        <f t="shared" si="17"/>
        <v>2.883140648667699</v>
      </c>
      <c r="L122" s="12">
        <f t="shared" si="17"/>
        <v>5.0115251785643675</v>
      </c>
    </row>
    <row r="123" spans="8:8">
      <c r="A123" t="s">
        <v>12</v>
      </c>
      <c r="B123" s="43">
        <v>21.874999999999993</v>
      </c>
      <c r="C123" s="43">
        <v>22.222222222222218</v>
      </c>
      <c r="D123" s="43">
        <v>20.3125</v>
      </c>
      <c r="E123" s="43">
        <v>20.0</v>
      </c>
      <c r="F123" s="43">
        <f t="shared" si="18"/>
        <v>21.102430555555554</v>
      </c>
      <c r="H123" s="9" t="s">
        <v>12</v>
      </c>
      <c r="I123" s="12">
        <f t="shared" si="19"/>
        <v>4.730221982106125</v>
      </c>
      <c r="J123" s="12">
        <f t="shared" si="17"/>
        <v>4.766783215358363</v>
      </c>
      <c r="K123" s="12">
        <f t="shared" si="17"/>
        <v>4.562071897723665</v>
      </c>
      <c r="L123" s="12">
        <f t="shared" si="17"/>
        <v>4.527692569068709</v>
      </c>
    </row>
    <row r="124" spans="8:8">
      <c r="A124" t="s">
        <v>13</v>
      </c>
      <c r="B124" s="43">
        <v>17.18750000000001</v>
      </c>
      <c r="C124" s="43">
        <v>36.507936507936506</v>
      </c>
      <c r="D124" s="43">
        <v>18.750000000000007</v>
      </c>
      <c r="E124" s="43">
        <v>16.92307692307692</v>
      </c>
      <c r="F124" s="43">
        <f t="shared" si="18"/>
        <v>22.342128357753364</v>
      </c>
      <c r="H124" s="9" t="s">
        <v>13</v>
      </c>
      <c r="I124" s="12">
        <f t="shared" si="19"/>
        <v>4.2056509603151815</v>
      </c>
      <c r="J124" s="12">
        <f t="shared" si="17"/>
        <v>6.083414872251974</v>
      </c>
      <c r="K124" s="12">
        <f t="shared" si="17"/>
        <v>4.387482193696062</v>
      </c>
      <c r="L124" s="12">
        <f t="shared" si="17"/>
        <v>4.17409594080885</v>
      </c>
    </row>
    <row r="125" spans="8:8">
      <c r="A125" t="s">
        <v>14</v>
      </c>
      <c r="B125" s="43">
        <v>21.874999999999993</v>
      </c>
      <c r="C125" s="43">
        <v>11.1111111111111</v>
      </c>
      <c r="D125" s="43">
        <v>20.3125</v>
      </c>
      <c r="E125" s="43">
        <v>10.76923076923076</v>
      </c>
      <c r="F125" s="43">
        <f t="shared" si="18"/>
        <v>16.016960470085465</v>
      </c>
      <c r="H125" s="9" t="s">
        <v>14</v>
      </c>
      <c r="I125" s="12">
        <f t="shared" si="19"/>
        <v>4.730221982106125</v>
      </c>
      <c r="J125" s="12">
        <f t="shared" si="17"/>
        <v>3.4075080500434773</v>
      </c>
      <c r="K125" s="12">
        <f t="shared" si="17"/>
        <v>4.562071897723665</v>
      </c>
      <c r="L125" s="12">
        <f t="shared" si="17"/>
        <v>3.3569674960045055</v>
      </c>
    </row>
    <row r="126" spans="8:8">
      <c r="A126" t="s">
        <v>15</v>
      </c>
      <c r="B126" s="43">
        <v>7.8125</v>
      </c>
      <c r="C126" s="43">
        <v>11.1111111111111</v>
      </c>
      <c r="D126" s="43">
        <v>23.437500000000004</v>
      </c>
      <c r="E126" s="43">
        <v>21.538461538461533</v>
      </c>
      <c r="F126" s="43">
        <f t="shared" si="18"/>
        <v>15.974893162393158</v>
      </c>
      <c r="H126" s="9" t="s">
        <v>15</v>
      </c>
      <c r="I126" s="12">
        <f t="shared" si="19"/>
        <v>2.883140648667699</v>
      </c>
      <c r="J126" s="12">
        <f t="shared" si="17"/>
        <v>3.4075080500434773</v>
      </c>
      <c r="K126" s="12">
        <f t="shared" si="17"/>
        <v>4.892596447695232</v>
      </c>
      <c r="L126" s="12">
        <f t="shared" si="17"/>
        <v>4.694513983200128</v>
      </c>
    </row>
    <row r="127" spans="8:8">
      <c r="A127" t="s">
        <v>16</v>
      </c>
      <c r="B127" s="43">
        <v>20.3125</v>
      </c>
      <c r="C127" s="43">
        <v>11.1111111111111</v>
      </c>
      <c r="D127" s="43">
        <v>21.874999999999993</v>
      </c>
      <c r="E127" s="43">
        <v>15.384615384615385</v>
      </c>
      <c r="F127" s="43">
        <f t="shared" si="18"/>
        <v>17.170806623931618</v>
      </c>
      <c r="H127" s="9" t="s">
        <v>16</v>
      </c>
      <c r="I127" s="12">
        <f t="shared" si="19"/>
        <v>4.562071897723665</v>
      </c>
      <c r="J127" s="12">
        <f t="shared" si="17"/>
        <v>3.4075080500434773</v>
      </c>
      <c r="K127" s="12">
        <f t="shared" si="17"/>
        <v>4.730221982106125</v>
      </c>
      <c r="L127" s="12">
        <f t="shared" si="17"/>
        <v>3.98555082574735</v>
      </c>
    </row>
    <row r="128" spans="8:8">
      <c r="A128" t="s">
        <v>17</v>
      </c>
      <c r="B128" s="43">
        <v>24.999999999999996</v>
      </c>
      <c r="C128" s="43">
        <v>15.873015873015875</v>
      </c>
      <c r="D128" s="43">
        <v>7.8125</v>
      </c>
      <c r="E128" s="43">
        <v>12.307692307692307</v>
      </c>
      <c r="F128" s="43">
        <f t="shared" si="18"/>
        <v>15.248302045177045</v>
      </c>
      <c r="H128" s="9" t="s">
        <v>17</v>
      </c>
      <c r="I128" s="12">
        <f t="shared" si="19"/>
        <v>5.049752469181039</v>
      </c>
      <c r="J128" s="12">
        <f t="shared" si="17"/>
        <v>4.04635834708394</v>
      </c>
      <c r="K128" s="12">
        <f t="shared" si="17"/>
        <v>2.883140648667699</v>
      </c>
      <c r="L128" s="12">
        <f t="shared" si="17"/>
        <v>3.5787836352163436</v>
      </c>
    </row>
    <row r="131" spans="8:8">
      <c r="A131" t="s">
        <v>20</v>
      </c>
      <c r="H131" t="s">
        <v>45</v>
      </c>
    </row>
    <row r="132" spans="8:8">
      <c r="A132" t="s">
        <v>27</v>
      </c>
      <c r="H132" t="s">
        <v>27</v>
      </c>
    </row>
    <row r="133" spans="8:8">
      <c r="A133" t="s">
        <v>0</v>
      </c>
      <c r="B133" s="69" t="s">
        <v>41</v>
      </c>
      <c r="C133" s="69"/>
      <c r="D133" s="69"/>
      <c r="E133" s="69"/>
      <c r="F133" s="70" t="s">
        <v>48</v>
      </c>
      <c r="H133" s="9" t="s">
        <v>0</v>
      </c>
      <c r="I133" s="7" t="s">
        <v>41</v>
      </c>
      <c r="J133" s="7"/>
      <c r="K133" s="7"/>
      <c r="L133" s="7"/>
    </row>
    <row r="134" spans="8:8">
      <c r="B134" t="s">
        <v>1</v>
      </c>
      <c r="C134" t="s">
        <v>2</v>
      </c>
      <c r="D134" t="s">
        <v>3</v>
      </c>
      <c r="E134" t="s">
        <v>4</v>
      </c>
      <c r="H134" s="9"/>
      <c r="I134" s="9" t="s">
        <v>1</v>
      </c>
      <c r="J134" s="9" t="s">
        <v>2</v>
      </c>
      <c r="K134" s="9" t="s">
        <v>3</v>
      </c>
      <c r="L134" s="9" t="s">
        <v>4</v>
      </c>
    </row>
    <row r="135" spans="8:8">
      <c r="A135" t="s">
        <v>6</v>
      </c>
      <c r="B135" s="43">
        <v>6.250000000000007</v>
      </c>
      <c r="C135" s="43">
        <v>4.761904761904759</v>
      </c>
      <c r="D135" s="43">
        <v>7.8125</v>
      </c>
      <c r="E135" s="43">
        <v>6.250000000000007</v>
      </c>
      <c r="F135" s="43">
        <f>AVERAGE(B135:E135)</f>
        <v>6.268601190476193</v>
      </c>
      <c r="H135" s="9" t="s">
        <v>6</v>
      </c>
      <c r="I135" s="12">
        <f>SQRT(B135+0.5)</f>
        <v>2.5980762113533173</v>
      </c>
      <c r="J135" s="12">
        <f t="shared" si="20" ref="J135:L146">SQRT(C135+0.5)</f>
        <v>2.293884208478004</v>
      </c>
      <c r="K135" s="12">
        <f t="shared" si="20"/>
        <v>2.883140648667699</v>
      </c>
      <c r="L135" s="12">
        <f t="shared" si="20"/>
        <v>2.5980762113533173</v>
      </c>
    </row>
    <row r="136" spans="8:8">
      <c r="A136" t="s">
        <v>7</v>
      </c>
      <c r="B136" s="43">
        <v>6.250000000000007</v>
      </c>
      <c r="C136" s="43">
        <v>4.761904761904759</v>
      </c>
      <c r="D136" s="43">
        <v>7.8125</v>
      </c>
      <c r="E136" s="43">
        <v>6.250000000000007</v>
      </c>
      <c r="F136" s="43">
        <f t="shared" si="21" ref="F136:F146">AVERAGE(B136:E136)</f>
        <v>6.268601190476193</v>
      </c>
      <c r="H136" s="9" t="s">
        <v>7</v>
      </c>
      <c r="I136" s="12">
        <f t="shared" si="22" ref="I136:I146">SQRT(B136+0.5)</f>
        <v>2.5980762113533173</v>
      </c>
      <c r="J136" s="12">
        <f t="shared" si="20"/>
        <v>2.293884208478004</v>
      </c>
      <c r="K136" s="12">
        <f t="shared" si="20"/>
        <v>2.883140648667699</v>
      </c>
      <c r="L136" s="12">
        <f t="shared" si="20"/>
        <v>2.5980762113533173</v>
      </c>
    </row>
    <row r="137" spans="8:8">
      <c r="A137" t="s">
        <v>8</v>
      </c>
      <c r="B137" s="43">
        <v>7.8125</v>
      </c>
      <c r="C137" s="43">
        <v>6.349206349206342</v>
      </c>
      <c r="D137" s="43">
        <v>7.8125</v>
      </c>
      <c r="E137" s="43">
        <v>4.6875000000000115</v>
      </c>
      <c r="F137" s="43">
        <f t="shared" si="21"/>
        <v>6.665426587301588</v>
      </c>
      <c r="H137" s="9" t="s">
        <v>8</v>
      </c>
      <c r="I137" s="12">
        <f t="shared" si="22"/>
        <v>2.883140648667699</v>
      </c>
      <c r="J137" s="12">
        <f t="shared" si="20"/>
        <v>2.6170988420780636</v>
      </c>
      <c r="K137" s="12">
        <f t="shared" si="20"/>
        <v>2.883140648667699</v>
      </c>
      <c r="L137" s="12">
        <f t="shared" si="20"/>
        <v>2.2776083947860775</v>
      </c>
    </row>
    <row r="138" spans="8:8">
      <c r="A138" t="s">
        <v>9</v>
      </c>
      <c r="B138" s="43">
        <v>7.8125</v>
      </c>
      <c r="C138" s="43">
        <v>4.761904761904759</v>
      </c>
      <c r="D138" s="43">
        <v>9.374999999999995</v>
      </c>
      <c r="E138" s="43">
        <v>6.250000000000007</v>
      </c>
      <c r="F138" s="43">
        <f t="shared" si="21"/>
        <v>7.04985119047619</v>
      </c>
      <c r="H138" s="9" t="s">
        <v>9</v>
      </c>
      <c r="I138" s="12">
        <f t="shared" si="22"/>
        <v>2.883140648667699</v>
      </c>
      <c r="J138" s="12">
        <f t="shared" si="20"/>
        <v>2.293884208478004</v>
      </c>
      <c r="K138" s="12">
        <f t="shared" si="20"/>
        <v>3.142451272494133</v>
      </c>
      <c r="L138" s="12">
        <f t="shared" si="20"/>
        <v>2.5980762113533173</v>
      </c>
    </row>
    <row r="139" spans="8:8">
      <c r="A139" t="s">
        <v>10</v>
      </c>
      <c r="B139" s="43">
        <v>21.874999999999993</v>
      </c>
      <c r="C139" s="43">
        <v>20.63492063492062</v>
      </c>
      <c r="D139" s="43">
        <v>14.062500000000009</v>
      </c>
      <c r="E139" s="43">
        <v>10.937500000000004</v>
      </c>
      <c r="F139" s="43">
        <f t="shared" si="21"/>
        <v>16.877480158730155</v>
      </c>
      <c r="H139" s="9" t="s">
        <v>10</v>
      </c>
      <c r="I139" s="12">
        <f t="shared" si="22"/>
        <v>4.730221982106125</v>
      </c>
      <c r="J139" s="12">
        <f t="shared" si="20"/>
        <v>4.597273173841273</v>
      </c>
      <c r="K139" s="12">
        <f t="shared" si="20"/>
        <v>3.816084380618438</v>
      </c>
      <c r="L139" s="12">
        <f t="shared" si="20"/>
        <v>3.381937314617171</v>
      </c>
    </row>
    <row r="140" spans="8:8">
      <c r="A140" t="s">
        <v>11</v>
      </c>
      <c r="B140" s="43">
        <v>12.499999999999998</v>
      </c>
      <c r="C140" s="43">
        <v>11.1111111111111</v>
      </c>
      <c r="D140" s="43">
        <v>7.8125</v>
      </c>
      <c r="E140" s="43">
        <v>23.437500000000004</v>
      </c>
      <c r="F140" s="43">
        <f t="shared" si="21"/>
        <v>13.715277777777775</v>
      </c>
      <c r="H140" s="9" t="s">
        <v>11</v>
      </c>
      <c r="I140" s="12">
        <f t="shared" si="22"/>
        <v>3.605551275463989</v>
      </c>
      <c r="J140" s="12">
        <f t="shared" si="20"/>
        <v>3.4075080500434773</v>
      </c>
      <c r="K140" s="12">
        <f t="shared" si="20"/>
        <v>2.883140648667699</v>
      </c>
      <c r="L140" s="12">
        <f t="shared" si="20"/>
        <v>4.892596447695232</v>
      </c>
    </row>
    <row r="141" spans="8:8">
      <c r="A141" t="s">
        <v>12</v>
      </c>
      <c r="B141" s="43">
        <v>21.874999999999993</v>
      </c>
      <c r="C141" s="43">
        <v>23.8095238095238</v>
      </c>
      <c r="D141" s="43">
        <v>23.437500000000004</v>
      </c>
      <c r="E141" s="43">
        <v>21.874999999999993</v>
      </c>
      <c r="F141" s="43">
        <f t="shared" si="21"/>
        <v>22.74925595238095</v>
      </c>
      <c r="H141" s="9" t="s">
        <v>12</v>
      </c>
      <c r="I141" s="12">
        <f t="shared" si="22"/>
        <v>4.730221982106125</v>
      </c>
      <c r="J141" s="12">
        <f t="shared" si="20"/>
        <v>4.9304689238979895</v>
      </c>
      <c r="K141" s="12">
        <f t="shared" si="20"/>
        <v>4.892596447695232</v>
      </c>
      <c r="L141" s="12">
        <f t="shared" si="20"/>
        <v>4.730221982106125</v>
      </c>
    </row>
    <row r="142" spans="8:8">
      <c r="A142" t="s">
        <v>13</v>
      </c>
      <c r="B142" s="43">
        <v>24.999999999999996</v>
      </c>
      <c r="C142" s="43">
        <v>36.507936507936506</v>
      </c>
      <c r="D142" s="43">
        <v>20.3125</v>
      </c>
      <c r="E142" s="43">
        <v>21.874999999999993</v>
      </c>
      <c r="F142" s="43">
        <f t="shared" si="21"/>
        <v>25.923859126984127</v>
      </c>
      <c r="H142" s="9" t="s">
        <v>13</v>
      </c>
      <c r="I142" s="12">
        <f t="shared" si="22"/>
        <v>5.049752469181039</v>
      </c>
      <c r="J142" s="12">
        <f t="shared" si="20"/>
        <v>6.083414872251974</v>
      </c>
      <c r="K142" s="12">
        <f t="shared" si="20"/>
        <v>4.562071897723665</v>
      </c>
      <c r="L142" s="12">
        <f t="shared" si="20"/>
        <v>4.730221982106125</v>
      </c>
    </row>
    <row r="143" spans="8:8">
      <c r="A143" t="s">
        <v>14</v>
      </c>
      <c r="B143" s="43">
        <v>21.874999999999993</v>
      </c>
      <c r="C143" s="43">
        <v>12.698412698412698</v>
      </c>
      <c r="D143" s="43">
        <v>20.3125</v>
      </c>
      <c r="E143" s="43">
        <v>10.937500000000004</v>
      </c>
      <c r="F143" s="43">
        <f t="shared" si="21"/>
        <v>16.455853174603174</v>
      </c>
      <c r="H143" s="9" t="s">
        <v>14</v>
      </c>
      <c r="I143" s="12">
        <f t="shared" si="22"/>
        <v>4.730221982106125</v>
      </c>
      <c r="J143" s="12">
        <f t="shared" si="20"/>
        <v>3.6329619731580864</v>
      </c>
      <c r="K143" s="12">
        <f t="shared" si="20"/>
        <v>4.562071897723665</v>
      </c>
      <c r="L143" s="12">
        <f t="shared" si="20"/>
        <v>3.381937314617171</v>
      </c>
    </row>
    <row r="144" spans="8:8">
      <c r="A144" t="s">
        <v>15</v>
      </c>
      <c r="B144" s="43">
        <v>10.937500000000004</v>
      </c>
      <c r="C144" s="43">
        <v>11.1111111111111</v>
      </c>
      <c r="D144" s="43">
        <v>23.437500000000004</v>
      </c>
      <c r="E144" s="43">
        <v>20.3125</v>
      </c>
      <c r="F144" s="43">
        <f t="shared" si="21"/>
        <v>16.44965277777778</v>
      </c>
      <c r="H144" s="9" t="s">
        <v>15</v>
      </c>
      <c r="I144" s="12">
        <f t="shared" si="22"/>
        <v>3.381937314617171</v>
      </c>
      <c r="J144" s="12">
        <f t="shared" si="20"/>
        <v>3.4075080500434773</v>
      </c>
      <c r="K144" s="12">
        <f t="shared" si="20"/>
        <v>4.892596447695232</v>
      </c>
      <c r="L144" s="12">
        <f t="shared" si="20"/>
        <v>4.562071897723665</v>
      </c>
    </row>
    <row r="145" spans="8:8">
      <c r="A145" t="s">
        <v>16</v>
      </c>
      <c r="B145" s="43">
        <v>21.874999999999993</v>
      </c>
      <c r="C145" s="43">
        <v>11.1111111111111</v>
      </c>
      <c r="D145" s="43">
        <v>21.874999999999993</v>
      </c>
      <c r="E145" s="43">
        <v>15.625</v>
      </c>
      <c r="F145" s="43">
        <f t="shared" si="21"/>
        <v>17.62152777777777</v>
      </c>
      <c r="H145" s="9" t="s">
        <v>16</v>
      </c>
      <c r="I145" s="12">
        <f t="shared" si="22"/>
        <v>4.730221982106125</v>
      </c>
      <c r="J145" s="12">
        <f t="shared" si="20"/>
        <v>3.4075080500434773</v>
      </c>
      <c r="K145" s="12">
        <f t="shared" si="20"/>
        <v>4.730221982106125</v>
      </c>
      <c r="L145" s="12">
        <f t="shared" si="20"/>
        <v>4.0155946010522525</v>
      </c>
    </row>
    <row r="146" spans="8:8">
      <c r="A146" t="s">
        <v>17</v>
      </c>
      <c r="B146" s="43">
        <v>24.999999999999996</v>
      </c>
      <c r="C146" s="43">
        <v>15.873015873015875</v>
      </c>
      <c r="D146" s="43">
        <v>12.499999999999998</v>
      </c>
      <c r="E146" s="43">
        <v>10.937500000000004</v>
      </c>
      <c r="F146" s="43">
        <f t="shared" si="21"/>
        <v>16.07762896825397</v>
      </c>
      <c r="H146" s="9" t="s">
        <v>17</v>
      </c>
      <c r="I146" s="12">
        <f t="shared" si="22"/>
        <v>5.049752469181039</v>
      </c>
      <c r="J146" s="12">
        <f t="shared" si="20"/>
        <v>4.04635834708394</v>
      </c>
      <c r="K146" s="12">
        <f t="shared" si="20"/>
        <v>3.605551275463989</v>
      </c>
      <c r="L146" s="12">
        <f t="shared" si="20"/>
        <v>3.381937314617171</v>
      </c>
    </row>
    <row r="149" spans="8:8">
      <c r="A149" t="s">
        <v>20</v>
      </c>
      <c r="H149" t="s">
        <v>45</v>
      </c>
    </row>
    <row r="150" spans="8:8">
      <c r="A150" t="s">
        <v>28</v>
      </c>
      <c r="H150" t="s">
        <v>28</v>
      </c>
    </row>
    <row r="151" spans="8:8">
      <c r="A151" t="s">
        <v>0</v>
      </c>
      <c r="B151" s="69" t="s">
        <v>41</v>
      </c>
      <c r="C151" s="69"/>
      <c r="D151" s="69"/>
      <c r="E151" s="69"/>
      <c r="F151" s="70" t="s">
        <v>48</v>
      </c>
      <c r="H151" s="9" t="s">
        <v>0</v>
      </c>
      <c r="I151" s="7" t="s">
        <v>41</v>
      </c>
      <c r="J151" s="7"/>
      <c r="K151" s="7"/>
      <c r="L151" s="7"/>
    </row>
    <row r="152" spans="8:8">
      <c r="B152" t="s">
        <v>1</v>
      </c>
      <c r="C152" t="s">
        <v>2</v>
      </c>
      <c r="D152" t="s">
        <v>3</v>
      </c>
      <c r="E152" t="s">
        <v>4</v>
      </c>
      <c r="H152" s="9"/>
      <c r="I152" s="9" t="s">
        <v>1</v>
      </c>
      <c r="J152" s="9" t="s">
        <v>2</v>
      </c>
      <c r="K152" s="9" t="s">
        <v>3</v>
      </c>
      <c r="L152" s="9" t="s">
        <v>4</v>
      </c>
    </row>
    <row r="153" spans="8:8">
      <c r="A153" t="s">
        <v>6</v>
      </c>
      <c r="B153" s="43">
        <v>7.8125</v>
      </c>
      <c r="C153" s="43">
        <v>7.936507936507923</v>
      </c>
      <c r="D153" s="43">
        <v>6.349206349206342</v>
      </c>
      <c r="E153" s="43">
        <v>9.230769230769226</v>
      </c>
      <c r="F153" s="43">
        <f>AVERAGE(B153:E153)</f>
        <v>7.8322458791208724</v>
      </c>
      <c r="H153" s="9" t="s">
        <v>6</v>
      </c>
      <c r="I153" s="12">
        <f>SQRT(B153+0.5)</f>
        <v>2.883140648667699</v>
      </c>
      <c r="J153" s="12">
        <f t="shared" si="23" ref="J153:L164">SQRT(C153+0.5)</f>
        <v>2.9045667381742017</v>
      </c>
      <c r="K153" s="12">
        <f t="shared" si="23"/>
        <v>2.6170988420780636</v>
      </c>
      <c r="L153" s="12">
        <f t="shared" si="23"/>
        <v>3.119418091691017</v>
      </c>
    </row>
    <row r="154" spans="8:8">
      <c r="A154" t="s">
        <v>7</v>
      </c>
      <c r="B154" s="43">
        <v>6.250000000000007</v>
      </c>
      <c r="C154" s="43">
        <v>4.761904761904759</v>
      </c>
      <c r="D154" s="43">
        <v>6.349206349206342</v>
      </c>
      <c r="E154" s="43">
        <v>7.6923076923076925</v>
      </c>
      <c r="F154" s="43">
        <f t="shared" si="24" ref="F154:F164">AVERAGE(B154:E154)</f>
        <v>6.2633547008547</v>
      </c>
      <c r="H154" s="9" t="s">
        <v>7</v>
      </c>
      <c r="I154" s="12">
        <f t="shared" si="25" ref="I154:I164">SQRT(B154+0.5)</f>
        <v>2.5980762113533173</v>
      </c>
      <c r="J154" s="12">
        <f t="shared" si="23"/>
        <v>2.293884208478004</v>
      </c>
      <c r="K154" s="12">
        <f t="shared" si="23"/>
        <v>2.6170988420780636</v>
      </c>
      <c r="L154" s="12">
        <f t="shared" si="23"/>
        <v>2.862220762329086</v>
      </c>
    </row>
    <row r="155" spans="8:8">
      <c r="A155" t="s">
        <v>8</v>
      </c>
      <c r="B155" s="43">
        <v>14.062500000000009</v>
      </c>
      <c r="C155" s="43">
        <v>7.936507936507923</v>
      </c>
      <c r="D155" s="43">
        <v>6.349206349206342</v>
      </c>
      <c r="E155" s="43">
        <v>12.307692307692307</v>
      </c>
      <c r="F155" s="43">
        <f t="shared" si="24"/>
        <v>10.163976648351646</v>
      </c>
      <c r="H155" s="9" t="s">
        <v>8</v>
      </c>
      <c r="I155" s="12">
        <f t="shared" si="25"/>
        <v>3.816084380618438</v>
      </c>
      <c r="J155" s="12">
        <f t="shared" si="23"/>
        <v>2.9045667381742017</v>
      </c>
      <c r="K155" s="12">
        <f t="shared" si="23"/>
        <v>2.6170988420780636</v>
      </c>
      <c r="L155" s="12">
        <f t="shared" si="23"/>
        <v>3.5787836352163436</v>
      </c>
    </row>
    <row r="156" spans="8:8">
      <c r="A156" t="s">
        <v>9</v>
      </c>
      <c r="B156" s="43">
        <v>10.937500000000004</v>
      </c>
      <c r="C156" s="43">
        <v>11.1111111111111</v>
      </c>
      <c r="D156" s="43">
        <v>12.698412698412698</v>
      </c>
      <c r="E156" s="43">
        <v>10.76923076923076</v>
      </c>
      <c r="F156" s="43">
        <f t="shared" si="24"/>
        <v>11.37906364468864</v>
      </c>
      <c r="H156" s="9" t="s">
        <v>9</v>
      </c>
      <c r="I156" s="12">
        <f t="shared" si="25"/>
        <v>3.381937314617171</v>
      </c>
      <c r="J156" s="12">
        <f t="shared" si="23"/>
        <v>3.4075080500434773</v>
      </c>
      <c r="K156" s="12">
        <f t="shared" si="23"/>
        <v>3.6329619731580864</v>
      </c>
      <c r="L156" s="12">
        <f t="shared" si="23"/>
        <v>3.3569674960045055</v>
      </c>
    </row>
    <row r="157" spans="8:8">
      <c r="A157" t="s">
        <v>10</v>
      </c>
      <c r="B157" s="43">
        <v>24.999999999999996</v>
      </c>
      <c r="C157" s="43">
        <v>22.222222222222218</v>
      </c>
      <c r="D157" s="43">
        <v>22.222222222222218</v>
      </c>
      <c r="E157" s="43">
        <v>21.538461538461533</v>
      </c>
      <c r="F157" s="43">
        <f t="shared" si="24"/>
        <v>22.74572649572649</v>
      </c>
      <c r="H157" s="9" t="s">
        <v>10</v>
      </c>
      <c r="I157" s="12">
        <f t="shared" si="25"/>
        <v>5.049752469181039</v>
      </c>
      <c r="J157" s="12">
        <f t="shared" si="23"/>
        <v>4.766783215358363</v>
      </c>
      <c r="K157" s="12">
        <f t="shared" si="23"/>
        <v>4.766783215358363</v>
      </c>
      <c r="L157" s="12">
        <f t="shared" si="23"/>
        <v>4.694513983200128</v>
      </c>
    </row>
    <row r="158" spans="8:8">
      <c r="A158" t="s">
        <v>11</v>
      </c>
      <c r="B158" s="43">
        <v>17.18750000000001</v>
      </c>
      <c r="C158" s="43">
        <v>12.698412698412698</v>
      </c>
      <c r="D158" s="43">
        <v>11.1111111111111</v>
      </c>
      <c r="E158" s="43">
        <v>30.76923076923077</v>
      </c>
      <c r="F158" s="43">
        <f t="shared" si="24"/>
        <v>17.941563644688646</v>
      </c>
      <c r="H158" s="9" t="s">
        <v>11</v>
      </c>
      <c r="I158" s="12">
        <f t="shared" si="25"/>
        <v>4.2056509603151815</v>
      </c>
      <c r="J158" s="12">
        <f t="shared" si="23"/>
        <v>3.6329619731580864</v>
      </c>
      <c r="K158" s="12">
        <f t="shared" si="23"/>
        <v>3.4075080500434773</v>
      </c>
      <c r="L158" s="12">
        <f t="shared" si="23"/>
        <v>5.591889731497821</v>
      </c>
    </row>
    <row r="159" spans="8:8">
      <c r="A159" t="s">
        <v>12</v>
      </c>
      <c r="B159" s="43">
        <v>26.562500000000007</v>
      </c>
      <c r="C159" s="43">
        <v>25.396825396825395</v>
      </c>
      <c r="D159" s="43">
        <v>28.571428571428577</v>
      </c>
      <c r="E159" s="43">
        <v>26.153846153846143</v>
      </c>
      <c r="F159" s="43">
        <f t="shared" si="24"/>
        <v>26.67115003052503</v>
      </c>
      <c r="H159" s="9" t="s">
        <v>12</v>
      </c>
      <c r="I159" s="12">
        <f t="shared" si="25"/>
        <v>5.202163011671203</v>
      </c>
      <c r="J159" s="12">
        <f t="shared" si="23"/>
        <v>5.088892354611699</v>
      </c>
      <c r="K159" s="12">
        <f t="shared" si="23"/>
        <v>5.391792704790177</v>
      </c>
      <c r="L159" s="12">
        <f t="shared" si="23"/>
        <v>5.162736304891636</v>
      </c>
    </row>
    <row r="160" spans="8:8">
      <c r="A160" t="s">
        <v>13</v>
      </c>
      <c r="B160" s="43">
        <v>28.125</v>
      </c>
      <c r="C160" s="43">
        <v>38.095238095238095</v>
      </c>
      <c r="D160" s="43">
        <v>23.8095238095238</v>
      </c>
      <c r="E160" s="43">
        <v>30.76923076923077</v>
      </c>
      <c r="F160" s="43">
        <f t="shared" si="24"/>
        <v>30.199748168498168</v>
      </c>
      <c r="H160" s="9" t="s">
        <v>13</v>
      </c>
      <c r="I160" s="12">
        <f t="shared" si="25"/>
        <v>5.350233639758174</v>
      </c>
      <c r="J160" s="12">
        <f t="shared" si="23"/>
        <v>6.212506587138407</v>
      </c>
      <c r="K160" s="12">
        <f t="shared" si="23"/>
        <v>4.9304689238979895</v>
      </c>
      <c r="L160" s="12">
        <f t="shared" si="23"/>
        <v>5.591889731497821</v>
      </c>
    </row>
    <row r="161" spans="8:8">
      <c r="A161" t="s">
        <v>14</v>
      </c>
      <c r="B161" s="43">
        <v>23.437500000000004</v>
      </c>
      <c r="C161" s="43">
        <v>15.873015873015875</v>
      </c>
      <c r="D161" s="43">
        <v>25.396825396825395</v>
      </c>
      <c r="E161" s="43">
        <v>15.384615384615385</v>
      </c>
      <c r="F161" s="43">
        <f t="shared" si="24"/>
        <v>20.022989163614167</v>
      </c>
      <c r="H161" s="9" t="s">
        <v>14</v>
      </c>
      <c r="I161" s="12">
        <f t="shared" si="25"/>
        <v>4.892596447695232</v>
      </c>
      <c r="J161" s="12">
        <f t="shared" si="23"/>
        <v>4.04635834708394</v>
      </c>
      <c r="K161" s="12">
        <f t="shared" si="23"/>
        <v>5.088892354611699</v>
      </c>
      <c r="L161" s="12">
        <f t="shared" si="23"/>
        <v>3.98555082574735</v>
      </c>
    </row>
    <row r="162" spans="8:8">
      <c r="A162" t="s">
        <v>15</v>
      </c>
      <c r="B162" s="43">
        <v>12.499999999999998</v>
      </c>
      <c r="C162" s="43">
        <v>11.1111111111111</v>
      </c>
      <c r="D162" s="43">
        <v>23.8095238095238</v>
      </c>
      <c r="E162" s="43">
        <v>23.076923076923066</v>
      </c>
      <c r="F162" s="43">
        <f t="shared" si="24"/>
        <v>17.62438949938949</v>
      </c>
      <c r="H162" s="9" t="s">
        <v>15</v>
      </c>
      <c r="I162" s="12">
        <f t="shared" si="25"/>
        <v>3.605551275463989</v>
      </c>
      <c r="J162" s="12">
        <f t="shared" si="23"/>
        <v>3.4075080500434773</v>
      </c>
      <c r="K162" s="12">
        <f t="shared" si="23"/>
        <v>4.9304689238979895</v>
      </c>
      <c r="L162" s="12">
        <f t="shared" si="23"/>
        <v>4.855607384964632</v>
      </c>
    </row>
    <row r="163" spans="8:8">
      <c r="A163" t="s">
        <v>16</v>
      </c>
      <c r="B163" s="43">
        <v>21.874999999999993</v>
      </c>
      <c r="C163" s="43">
        <v>14.28571428571428</v>
      </c>
      <c r="D163" s="43">
        <v>23.8095238095238</v>
      </c>
      <c r="E163" s="43">
        <v>23.076923076923066</v>
      </c>
      <c r="F163" s="43">
        <f t="shared" si="24"/>
        <v>20.761790293040285</v>
      </c>
      <c r="H163" s="9" t="s">
        <v>16</v>
      </c>
      <c r="I163" s="12">
        <f t="shared" si="25"/>
        <v>4.730221982106125</v>
      </c>
      <c r="J163" s="12">
        <f t="shared" si="23"/>
        <v>3.8452196667699337</v>
      </c>
      <c r="K163" s="12">
        <f t="shared" si="23"/>
        <v>4.9304689238979895</v>
      </c>
      <c r="L163" s="12">
        <f t="shared" si="23"/>
        <v>4.855607384964632</v>
      </c>
    </row>
    <row r="164" spans="8:8">
      <c r="A164" t="s">
        <v>17</v>
      </c>
      <c r="B164" s="43">
        <v>28.125</v>
      </c>
      <c r="C164" s="43">
        <v>22.222222222222218</v>
      </c>
      <c r="D164" s="43">
        <v>17.460317460317455</v>
      </c>
      <c r="E164" s="43">
        <v>23.076923076923066</v>
      </c>
      <c r="F164" s="43">
        <f t="shared" si="24"/>
        <v>22.721115689865684</v>
      </c>
      <c r="H164" s="9" t="s">
        <v>17</v>
      </c>
      <c r="I164" s="12">
        <f t="shared" si="25"/>
        <v>5.350233639758174</v>
      </c>
      <c r="J164" s="12">
        <f t="shared" si="23"/>
        <v>4.766783215358363</v>
      </c>
      <c r="K164" s="12">
        <f t="shared" si="23"/>
        <v>4.237961474614588</v>
      </c>
      <c r="L164" s="12">
        <f t="shared" si="23"/>
        <v>4.855607384964632</v>
      </c>
    </row>
    <row r="167" spans="8:8">
      <c r="A167" t="s">
        <v>20</v>
      </c>
      <c r="H167" t="s">
        <v>45</v>
      </c>
    </row>
    <row r="168" spans="8:8">
      <c r="A168" t="s">
        <v>29</v>
      </c>
      <c r="H168" t="s">
        <v>29</v>
      </c>
    </row>
    <row r="169" spans="8:8">
      <c r="A169" t="s">
        <v>0</v>
      </c>
      <c r="B169" s="69" t="s">
        <v>41</v>
      </c>
      <c r="C169" s="69"/>
      <c r="D169" s="69"/>
      <c r="E169" s="69"/>
      <c r="F169" s="70" t="s">
        <v>48</v>
      </c>
      <c r="H169" s="9" t="s">
        <v>0</v>
      </c>
      <c r="I169" s="7" t="s">
        <v>41</v>
      </c>
      <c r="J169" s="7"/>
      <c r="K169" s="7"/>
      <c r="L169" s="7"/>
    </row>
    <row r="170" spans="8:8">
      <c r="B170" t="s">
        <v>1</v>
      </c>
      <c r="C170" t="s">
        <v>2</v>
      </c>
      <c r="D170" t="s">
        <v>3</v>
      </c>
      <c r="E170" t="s">
        <v>4</v>
      </c>
      <c r="H170" s="9"/>
      <c r="I170" s="9" t="s">
        <v>1</v>
      </c>
      <c r="J170" s="9" t="s">
        <v>2</v>
      </c>
      <c r="K170" s="9" t="s">
        <v>3</v>
      </c>
      <c r="L170" s="9" t="s">
        <v>4</v>
      </c>
    </row>
    <row r="171" spans="8:8">
      <c r="A171" t="s">
        <v>6</v>
      </c>
      <c r="B171" s="43">
        <v>7.8125</v>
      </c>
      <c r="C171" s="43">
        <v>7.936507936507923</v>
      </c>
      <c r="D171" s="43">
        <v>7.936507936507923</v>
      </c>
      <c r="E171" s="43">
        <v>7.8125</v>
      </c>
      <c r="F171" s="43">
        <f>AVERAGE(B171:E171)</f>
        <v>7.874503968253961</v>
      </c>
      <c r="H171" s="9" t="s">
        <v>6</v>
      </c>
      <c r="I171" s="12">
        <f>SQRT(B171+0.5)</f>
        <v>2.883140648667699</v>
      </c>
      <c r="J171" s="12">
        <f t="shared" si="26" ref="J171:L182">SQRT(C171+0.5)</f>
        <v>2.9045667381742017</v>
      </c>
      <c r="K171" s="12">
        <f t="shared" si="26"/>
        <v>2.9045667381742017</v>
      </c>
      <c r="L171" s="12">
        <f t="shared" si="26"/>
        <v>2.883140648667699</v>
      </c>
    </row>
    <row r="172" spans="8:8">
      <c r="A172" t="s">
        <v>7</v>
      </c>
      <c r="B172" s="43">
        <v>6.250000000000007</v>
      </c>
      <c r="C172" s="43">
        <v>4.761904761904759</v>
      </c>
      <c r="D172" s="43">
        <v>7.936507936507923</v>
      </c>
      <c r="E172" s="43">
        <v>7.8125</v>
      </c>
      <c r="F172" s="43">
        <f t="shared" si="27" ref="F172:F182">AVERAGE(B172:E172)</f>
        <v>6.690228174603172</v>
      </c>
      <c r="H172" s="9" t="s">
        <v>7</v>
      </c>
      <c r="I172" s="12">
        <f t="shared" si="28" ref="I172:I182">SQRT(B172+0.5)</f>
        <v>2.5980762113533173</v>
      </c>
      <c r="J172" s="12">
        <f t="shared" si="26"/>
        <v>2.293884208478004</v>
      </c>
      <c r="K172" s="12">
        <f t="shared" si="26"/>
        <v>2.9045667381742017</v>
      </c>
      <c r="L172" s="12">
        <f t="shared" si="26"/>
        <v>2.883140648667699</v>
      </c>
    </row>
    <row r="173" spans="8:8">
      <c r="A173" t="s">
        <v>8</v>
      </c>
      <c r="B173" s="43">
        <v>17.18750000000001</v>
      </c>
      <c r="C173" s="43">
        <v>9.523809523809518</v>
      </c>
      <c r="D173" s="43">
        <v>9.523809523809518</v>
      </c>
      <c r="E173" s="43">
        <v>10.937500000000004</v>
      </c>
      <c r="F173" s="43">
        <f t="shared" si="27"/>
        <v>11.793154761904763</v>
      </c>
      <c r="H173" s="9" t="s">
        <v>8</v>
      </c>
      <c r="I173" s="12">
        <f t="shared" si="28"/>
        <v>4.2056509603151815</v>
      </c>
      <c r="J173" s="12">
        <f t="shared" si="26"/>
        <v>3.1660400382511775</v>
      </c>
      <c r="K173" s="12">
        <f t="shared" si="26"/>
        <v>3.1660400382511775</v>
      </c>
      <c r="L173" s="12">
        <f t="shared" si="26"/>
        <v>3.381937314617171</v>
      </c>
    </row>
    <row r="174" spans="8:8">
      <c r="A174" t="s">
        <v>9</v>
      </c>
      <c r="B174" s="43">
        <v>12.499999999999998</v>
      </c>
      <c r="C174" s="43">
        <v>11.1111111111111</v>
      </c>
      <c r="D174" s="43">
        <v>17.460317460317455</v>
      </c>
      <c r="E174" s="43">
        <v>12.499999999999998</v>
      </c>
      <c r="F174" s="43">
        <f t="shared" si="27"/>
        <v>13.392857142857139</v>
      </c>
      <c r="H174" s="9" t="s">
        <v>9</v>
      </c>
      <c r="I174" s="12">
        <f t="shared" si="28"/>
        <v>3.605551275463989</v>
      </c>
      <c r="J174" s="12">
        <f t="shared" si="26"/>
        <v>3.4075080500434773</v>
      </c>
      <c r="K174" s="12">
        <f t="shared" si="26"/>
        <v>4.237961474614588</v>
      </c>
      <c r="L174" s="12">
        <f t="shared" si="26"/>
        <v>3.605551275463989</v>
      </c>
    </row>
    <row r="175" spans="8:8">
      <c r="A175" t="s">
        <v>10</v>
      </c>
      <c r="B175" s="43">
        <v>26.562500000000007</v>
      </c>
      <c r="C175" s="43">
        <v>22.222222222222218</v>
      </c>
      <c r="D175" s="43">
        <v>22.222222222222218</v>
      </c>
      <c r="E175" s="43">
        <v>21.874999999999993</v>
      </c>
      <c r="F175" s="43">
        <f t="shared" si="27"/>
        <v>23.220486111111107</v>
      </c>
      <c r="H175" s="9" t="s">
        <v>10</v>
      </c>
      <c r="I175" s="12">
        <f t="shared" si="28"/>
        <v>5.202163011671203</v>
      </c>
      <c r="J175" s="12">
        <f t="shared" si="26"/>
        <v>4.766783215358363</v>
      </c>
      <c r="K175" s="12">
        <f t="shared" si="26"/>
        <v>4.766783215358363</v>
      </c>
      <c r="L175" s="12">
        <f t="shared" si="26"/>
        <v>4.730221982106125</v>
      </c>
    </row>
    <row r="176" spans="8:8">
      <c r="A176" t="s">
        <v>11</v>
      </c>
      <c r="B176" s="43">
        <v>17.18750000000001</v>
      </c>
      <c r="C176" s="43">
        <v>15.873015873015875</v>
      </c>
      <c r="D176" s="43">
        <v>14.28571428571428</v>
      </c>
      <c r="E176" s="43">
        <v>29.68750000000001</v>
      </c>
      <c r="F176" s="43">
        <f t="shared" si="27"/>
        <v>19.258432539682545</v>
      </c>
      <c r="H176" s="9" t="s">
        <v>11</v>
      </c>
      <c r="I176" s="12">
        <f t="shared" si="28"/>
        <v>4.2056509603151815</v>
      </c>
      <c r="J176" s="12">
        <f t="shared" si="26"/>
        <v>4.04635834708394</v>
      </c>
      <c r="K176" s="12">
        <f t="shared" si="26"/>
        <v>3.8452196667699337</v>
      </c>
      <c r="L176" s="12">
        <f t="shared" si="26"/>
        <v>5.494315243958979</v>
      </c>
    </row>
    <row r="177" spans="8:8">
      <c r="A177" t="s">
        <v>12</v>
      </c>
      <c r="B177" s="43">
        <v>29.68750000000001</v>
      </c>
      <c r="C177" s="43">
        <v>26.984126984126977</v>
      </c>
      <c r="D177" s="43">
        <v>28.571428571428577</v>
      </c>
      <c r="E177" s="43">
        <v>29.68750000000001</v>
      </c>
      <c r="F177" s="43">
        <f t="shared" si="27"/>
        <v>28.732638888888896</v>
      </c>
      <c r="H177" s="9" t="s">
        <v>12</v>
      </c>
      <c r="I177" s="12">
        <f t="shared" si="28"/>
        <v>5.494315243958979</v>
      </c>
      <c r="J177" s="12">
        <f t="shared" si="26"/>
        <v>5.242530589717811</v>
      </c>
      <c r="K177" s="12">
        <f t="shared" si="26"/>
        <v>5.391792704790177</v>
      </c>
      <c r="L177" s="12">
        <f t="shared" si="26"/>
        <v>5.494315243958979</v>
      </c>
    </row>
    <row r="178" spans="8:8">
      <c r="A178" t="s">
        <v>13</v>
      </c>
      <c r="B178" s="43">
        <v>29.68750000000001</v>
      </c>
      <c r="C178" s="43">
        <v>38.095238095238095</v>
      </c>
      <c r="D178" s="43">
        <v>26.984126984126977</v>
      </c>
      <c r="E178" s="43">
        <v>29.68750000000001</v>
      </c>
      <c r="F178" s="43">
        <f t="shared" si="27"/>
        <v>31.113591269841272</v>
      </c>
      <c r="H178" s="9" t="s">
        <v>13</v>
      </c>
      <c r="I178" s="12">
        <f t="shared" si="28"/>
        <v>5.494315243958979</v>
      </c>
      <c r="J178" s="12">
        <f t="shared" si="26"/>
        <v>6.212506587138407</v>
      </c>
      <c r="K178" s="12">
        <f t="shared" si="26"/>
        <v>5.242530589717811</v>
      </c>
      <c r="L178" s="12">
        <f t="shared" si="26"/>
        <v>5.494315243958979</v>
      </c>
    </row>
    <row r="179" spans="8:8">
      <c r="A179" t="s">
        <v>14</v>
      </c>
      <c r="B179" s="43">
        <v>24.999999999999996</v>
      </c>
      <c r="C179" s="43">
        <v>20.63492063492062</v>
      </c>
      <c r="D179" s="43">
        <v>26.984126984126977</v>
      </c>
      <c r="E179" s="43">
        <v>14.062500000000009</v>
      </c>
      <c r="F179" s="43">
        <f t="shared" si="27"/>
        <v>21.6703869047619</v>
      </c>
      <c r="H179" s="9" t="s">
        <v>14</v>
      </c>
      <c r="I179" s="12">
        <f t="shared" si="28"/>
        <v>5.049752469181039</v>
      </c>
      <c r="J179" s="12">
        <f t="shared" si="26"/>
        <v>4.597273173841273</v>
      </c>
      <c r="K179" s="12">
        <f t="shared" si="26"/>
        <v>5.242530589717811</v>
      </c>
      <c r="L179" s="12">
        <f t="shared" si="26"/>
        <v>3.816084380618438</v>
      </c>
    </row>
    <row r="180" spans="8:8">
      <c r="A180" t="s">
        <v>15</v>
      </c>
      <c r="B180" s="43">
        <v>14.062500000000009</v>
      </c>
      <c r="C180" s="43">
        <v>11.1111111111111</v>
      </c>
      <c r="D180" s="43">
        <v>28.571428571428577</v>
      </c>
      <c r="E180" s="43">
        <v>26.562500000000007</v>
      </c>
      <c r="F180" s="43">
        <f t="shared" si="27"/>
        <v>20.076884920634924</v>
      </c>
      <c r="H180" s="9" t="s">
        <v>15</v>
      </c>
      <c r="I180" s="12">
        <f t="shared" si="28"/>
        <v>3.816084380618438</v>
      </c>
      <c r="J180" s="12">
        <f t="shared" si="26"/>
        <v>3.4075080500434773</v>
      </c>
      <c r="K180" s="12">
        <f t="shared" si="26"/>
        <v>5.391792704790177</v>
      </c>
      <c r="L180" s="12">
        <f t="shared" si="26"/>
        <v>5.202163011671203</v>
      </c>
    </row>
    <row r="181" spans="8:8">
      <c r="A181" t="s">
        <v>16</v>
      </c>
      <c r="B181" s="43">
        <v>24.999999999999996</v>
      </c>
      <c r="C181" s="43">
        <v>19.047619047619037</v>
      </c>
      <c r="D181" s="43">
        <v>26.984126984126977</v>
      </c>
      <c r="E181" s="43">
        <v>23.437500000000004</v>
      </c>
      <c r="F181" s="43">
        <f t="shared" si="27"/>
        <v>23.617311507936503</v>
      </c>
      <c r="H181" s="9" t="s">
        <v>16</v>
      </c>
      <c r="I181" s="12">
        <f t="shared" si="28"/>
        <v>5.049752469181039</v>
      </c>
      <c r="J181" s="12">
        <f t="shared" si="26"/>
        <v>4.421268940883266</v>
      </c>
      <c r="K181" s="12">
        <f t="shared" si="26"/>
        <v>5.242530589717811</v>
      </c>
      <c r="L181" s="12">
        <f t="shared" si="26"/>
        <v>4.892596447695232</v>
      </c>
    </row>
    <row r="182" spans="8:8">
      <c r="A182" t="s">
        <v>17</v>
      </c>
      <c r="B182" s="43">
        <v>29.68750000000001</v>
      </c>
      <c r="C182" s="43">
        <v>26.984126984126977</v>
      </c>
      <c r="D182" s="43">
        <v>20.63492063492062</v>
      </c>
      <c r="E182" s="43">
        <v>24.999999999999996</v>
      </c>
      <c r="F182" s="43">
        <f t="shared" si="27"/>
        <v>25.5766369047619</v>
      </c>
      <c r="H182" s="9" t="s">
        <v>17</v>
      </c>
      <c r="I182" s="12">
        <f t="shared" si="28"/>
        <v>5.494315243958979</v>
      </c>
      <c r="J182" s="12">
        <f t="shared" si="26"/>
        <v>5.242530589717811</v>
      </c>
      <c r="K182" s="12">
        <f t="shared" si="26"/>
        <v>4.597273173841273</v>
      </c>
      <c r="L182" s="12">
        <f t="shared" si="26"/>
        <v>5.049752469181039</v>
      </c>
    </row>
    <row r="185" spans="8:8">
      <c r="A185" t="s">
        <v>20</v>
      </c>
      <c r="H185" t="s">
        <v>45</v>
      </c>
    </row>
    <row r="186" spans="8:8">
      <c r="A186" t="s">
        <v>30</v>
      </c>
      <c r="H186" t="s">
        <v>30</v>
      </c>
    </row>
    <row r="187" spans="8:8">
      <c r="A187" t="s">
        <v>0</v>
      </c>
      <c r="B187" s="69" t="s">
        <v>41</v>
      </c>
      <c r="C187" s="69"/>
      <c r="D187" s="69"/>
      <c r="E187" s="69"/>
      <c r="F187" s="70" t="s">
        <v>48</v>
      </c>
      <c r="H187" s="9" t="s">
        <v>0</v>
      </c>
      <c r="I187" s="7" t="s">
        <v>41</v>
      </c>
      <c r="J187" s="7"/>
      <c r="K187" s="7"/>
      <c r="L187" s="7"/>
    </row>
    <row r="188" spans="8:8">
      <c r="B188" t="s">
        <v>1</v>
      </c>
      <c r="C188" t="s">
        <v>2</v>
      </c>
      <c r="D188" t="s">
        <v>3</v>
      </c>
      <c r="E188" t="s">
        <v>4</v>
      </c>
      <c r="H188" s="9"/>
      <c r="I188" s="9" t="s">
        <v>1</v>
      </c>
      <c r="J188" s="9" t="s">
        <v>2</v>
      </c>
      <c r="K188" s="9" t="s">
        <v>3</v>
      </c>
      <c r="L188" s="9" t="s">
        <v>4</v>
      </c>
    </row>
    <row r="189" spans="8:8">
      <c r="A189" t="s">
        <v>6</v>
      </c>
      <c r="B189" s="43">
        <v>7.8125</v>
      </c>
      <c r="C189" s="43">
        <v>7.936507936507923</v>
      </c>
      <c r="D189" s="43">
        <v>9.523809523809518</v>
      </c>
      <c r="E189" s="43">
        <v>10.937500000000004</v>
      </c>
      <c r="F189" s="43">
        <f>AVERAGE(B189:E189)</f>
        <v>9.05257936507936</v>
      </c>
      <c r="H189" s="9" t="s">
        <v>6</v>
      </c>
      <c r="I189" s="12">
        <f>SQRT(B189+0.5)</f>
        <v>2.883140648667699</v>
      </c>
      <c r="J189" s="12">
        <f t="shared" si="29" ref="J189:L200">SQRT(C189+0.5)</f>
        <v>2.9045667381742017</v>
      </c>
      <c r="K189" s="12">
        <f t="shared" si="29"/>
        <v>3.1660400382511775</v>
      </c>
      <c r="L189" s="12">
        <f t="shared" si="29"/>
        <v>3.381937314617171</v>
      </c>
    </row>
    <row r="190" spans="8:8">
      <c r="A190" t="s">
        <v>7</v>
      </c>
      <c r="B190" s="43">
        <v>7.8125</v>
      </c>
      <c r="C190" s="43">
        <v>4.761904761904759</v>
      </c>
      <c r="D190" s="43">
        <v>7.936507936507923</v>
      </c>
      <c r="E190" s="43">
        <v>9.374999999999995</v>
      </c>
      <c r="F190" s="43">
        <f t="shared" si="30" ref="F190:F200">AVERAGE(B190:E190)</f>
        <v>7.471478174603169</v>
      </c>
      <c r="H190" s="9" t="s">
        <v>7</v>
      </c>
      <c r="I190" s="12">
        <f t="shared" si="31" ref="I190:I200">SQRT(B190+0.5)</f>
        <v>2.883140648667699</v>
      </c>
      <c r="J190" s="12">
        <f t="shared" si="29"/>
        <v>2.293884208478004</v>
      </c>
      <c r="K190" s="12">
        <f t="shared" si="29"/>
        <v>2.9045667381742017</v>
      </c>
      <c r="L190" s="12">
        <f t="shared" si="29"/>
        <v>3.142451272494133</v>
      </c>
    </row>
    <row r="191" spans="8:8">
      <c r="A191" t="s">
        <v>8</v>
      </c>
      <c r="B191" s="43">
        <v>20.3125</v>
      </c>
      <c r="C191" s="43">
        <v>12.698412698412698</v>
      </c>
      <c r="D191" s="43">
        <v>9.523809523809518</v>
      </c>
      <c r="E191" s="43">
        <v>12.499999999999998</v>
      </c>
      <c r="F191" s="43">
        <f t="shared" si="30"/>
        <v>13.758680555555554</v>
      </c>
      <c r="H191" s="9" t="s">
        <v>8</v>
      </c>
      <c r="I191" s="12">
        <f t="shared" si="31"/>
        <v>4.562071897723665</v>
      </c>
      <c r="J191" s="12">
        <f t="shared" si="29"/>
        <v>3.6329619731580864</v>
      </c>
      <c r="K191" s="12">
        <f t="shared" si="29"/>
        <v>3.1660400382511775</v>
      </c>
      <c r="L191" s="12">
        <f t="shared" si="29"/>
        <v>3.605551275463989</v>
      </c>
    </row>
    <row r="192" spans="8:8">
      <c r="A192" t="s">
        <v>9</v>
      </c>
      <c r="B192" s="43">
        <v>14.062500000000009</v>
      </c>
      <c r="C192" s="43">
        <v>12.698412698412698</v>
      </c>
      <c r="D192" s="43">
        <v>19.047619047619037</v>
      </c>
      <c r="E192" s="43">
        <v>17.18750000000001</v>
      </c>
      <c r="F192" s="43">
        <f t="shared" si="30"/>
        <v>15.74900793650794</v>
      </c>
      <c r="H192" s="9" t="s">
        <v>9</v>
      </c>
      <c r="I192" s="12">
        <f t="shared" si="31"/>
        <v>3.816084380618438</v>
      </c>
      <c r="J192" s="12">
        <f t="shared" si="29"/>
        <v>3.6329619731580864</v>
      </c>
      <c r="K192" s="12">
        <f t="shared" si="29"/>
        <v>4.421268940883266</v>
      </c>
      <c r="L192" s="12">
        <f t="shared" si="29"/>
        <v>4.2056509603151815</v>
      </c>
    </row>
    <row r="193" spans="8:8">
      <c r="A193" t="s">
        <v>10</v>
      </c>
      <c r="B193" s="43">
        <v>28.125</v>
      </c>
      <c r="C193" s="43">
        <v>25.396825396825395</v>
      </c>
      <c r="D193" s="43">
        <v>28.571428571428577</v>
      </c>
      <c r="E193" s="43">
        <v>21.874999999999993</v>
      </c>
      <c r="F193" s="43">
        <f t="shared" si="30"/>
        <v>25.992063492063494</v>
      </c>
      <c r="H193" s="9" t="s">
        <v>10</v>
      </c>
      <c r="I193" s="12">
        <f t="shared" si="31"/>
        <v>5.350233639758174</v>
      </c>
      <c r="J193" s="12">
        <f t="shared" si="29"/>
        <v>5.088892354611699</v>
      </c>
      <c r="K193" s="12">
        <f t="shared" si="29"/>
        <v>5.391792704790177</v>
      </c>
      <c r="L193" s="12">
        <f t="shared" si="29"/>
        <v>4.730221982106125</v>
      </c>
    </row>
    <row r="194" spans="8:8">
      <c r="A194" t="s">
        <v>11</v>
      </c>
      <c r="B194" s="43">
        <v>20.3125</v>
      </c>
      <c r="C194" s="43">
        <v>19.047619047619037</v>
      </c>
      <c r="D194" s="43">
        <v>14.28571428571428</v>
      </c>
      <c r="E194" s="43">
        <v>29.68750000000001</v>
      </c>
      <c r="F194" s="43">
        <f t="shared" si="30"/>
        <v>20.833333333333332</v>
      </c>
      <c r="H194" s="9" t="s">
        <v>11</v>
      </c>
      <c r="I194" s="12">
        <f t="shared" si="31"/>
        <v>4.562071897723665</v>
      </c>
      <c r="J194" s="12">
        <f t="shared" si="29"/>
        <v>4.421268940883266</v>
      </c>
      <c r="K194" s="12">
        <f t="shared" si="29"/>
        <v>3.8452196667699337</v>
      </c>
      <c r="L194" s="12">
        <f t="shared" si="29"/>
        <v>5.494315243958979</v>
      </c>
    </row>
    <row r="195" spans="8:8">
      <c r="A195" t="s">
        <v>12</v>
      </c>
      <c r="B195" s="43">
        <v>31.25</v>
      </c>
      <c r="C195" s="43">
        <v>26.984126984126977</v>
      </c>
      <c r="D195" s="43">
        <v>31.74603174603175</v>
      </c>
      <c r="E195" s="43">
        <v>31.25</v>
      </c>
      <c r="F195" s="43">
        <f t="shared" si="30"/>
        <v>30.30753968253968</v>
      </c>
      <c r="H195" s="9" t="s">
        <v>12</v>
      </c>
      <c r="I195" s="12">
        <f t="shared" si="31"/>
        <v>5.634713834792322</v>
      </c>
      <c r="J195" s="12">
        <f t="shared" si="29"/>
        <v>5.242530589717811</v>
      </c>
      <c r="K195" s="12">
        <f t="shared" si="29"/>
        <v>5.678558949771654</v>
      </c>
      <c r="L195" s="12">
        <f t="shared" si="29"/>
        <v>5.634713834792322</v>
      </c>
    </row>
    <row r="196" spans="8:8">
      <c r="A196" t="s">
        <v>13</v>
      </c>
      <c r="B196" s="43">
        <v>34.37500000000001</v>
      </c>
      <c r="C196" s="43">
        <v>41.26984126984127</v>
      </c>
      <c r="D196" s="43">
        <v>28.571428571428577</v>
      </c>
      <c r="E196" s="43">
        <v>29.68750000000001</v>
      </c>
      <c r="F196" s="43">
        <f t="shared" si="30"/>
        <v>33.47594246031746</v>
      </c>
      <c r="H196" s="9" t="s">
        <v>13</v>
      </c>
      <c r="I196" s="12">
        <f t="shared" si="31"/>
        <v>5.905505905508859</v>
      </c>
      <c r="J196" s="12">
        <f t="shared" si="29"/>
        <v>6.462959172843449</v>
      </c>
      <c r="K196" s="12">
        <f t="shared" si="29"/>
        <v>5.391792704790177</v>
      </c>
      <c r="L196" s="12">
        <f t="shared" si="29"/>
        <v>5.494315243958979</v>
      </c>
    </row>
    <row r="197" spans="8:8">
      <c r="A197" t="s">
        <v>14</v>
      </c>
      <c r="B197" s="43">
        <v>23.437500000000004</v>
      </c>
      <c r="C197" s="43">
        <v>20.63492063492062</v>
      </c>
      <c r="D197" s="43">
        <v>26.984126984126977</v>
      </c>
      <c r="E197" s="43">
        <v>15.625</v>
      </c>
      <c r="F197" s="43">
        <f t="shared" si="30"/>
        <v>21.670386904761898</v>
      </c>
      <c r="H197" s="9" t="s">
        <v>14</v>
      </c>
      <c r="I197" s="12">
        <f t="shared" si="31"/>
        <v>4.892596447695232</v>
      </c>
      <c r="J197" s="12">
        <f t="shared" si="29"/>
        <v>4.597273173841273</v>
      </c>
      <c r="K197" s="12">
        <f t="shared" si="29"/>
        <v>5.242530589717811</v>
      </c>
      <c r="L197" s="12">
        <f t="shared" si="29"/>
        <v>4.0155946010522525</v>
      </c>
    </row>
    <row r="198" spans="8:8">
      <c r="A198" t="s">
        <v>15</v>
      </c>
      <c r="B198" s="43">
        <v>14.062500000000009</v>
      </c>
      <c r="C198" s="43">
        <v>11.1111111111111</v>
      </c>
      <c r="D198" s="43">
        <v>23.8095238095238</v>
      </c>
      <c r="E198" s="43">
        <v>21.874999999999993</v>
      </c>
      <c r="F198" s="43">
        <f t="shared" si="30"/>
        <v>17.714533730158728</v>
      </c>
      <c r="H198" s="9" t="s">
        <v>15</v>
      </c>
      <c r="I198" s="12">
        <f t="shared" si="31"/>
        <v>3.816084380618438</v>
      </c>
      <c r="J198" s="12">
        <f t="shared" si="29"/>
        <v>3.4075080500434773</v>
      </c>
      <c r="K198" s="12">
        <f t="shared" si="29"/>
        <v>4.9304689238979895</v>
      </c>
      <c r="L198" s="12">
        <f t="shared" si="29"/>
        <v>4.730221982106125</v>
      </c>
    </row>
    <row r="199" spans="8:8">
      <c r="A199" t="s">
        <v>16</v>
      </c>
      <c r="B199" s="43">
        <v>21.874999999999993</v>
      </c>
      <c r="C199" s="43">
        <v>17.460317460317455</v>
      </c>
      <c r="D199" s="43">
        <v>26.984126984126977</v>
      </c>
      <c r="E199" s="43">
        <v>24.999999999999996</v>
      </c>
      <c r="F199" s="43">
        <f t="shared" si="30"/>
        <v>22.829861111111107</v>
      </c>
      <c r="H199" s="9" t="s">
        <v>16</v>
      </c>
      <c r="I199" s="12">
        <f t="shared" si="31"/>
        <v>4.730221982106125</v>
      </c>
      <c r="J199" s="12">
        <f t="shared" si="29"/>
        <v>4.237961474614588</v>
      </c>
      <c r="K199" s="12">
        <f t="shared" si="29"/>
        <v>5.242530589717811</v>
      </c>
      <c r="L199" s="12">
        <f t="shared" si="29"/>
        <v>5.049752469181039</v>
      </c>
    </row>
    <row r="200" spans="8:8">
      <c r="A200" t="s">
        <v>17</v>
      </c>
      <c r="B200" s="43">
        <v>29.68750000000001</v>
      </c>
      <c r="C200" s="43">
        <v>26.984126984126977</v>
      </c>
      <c r="D200" s="43">
        <v>20.63492063492062</v>
      </c>
      <c r="E200" s="43">
        <v>21.874999999999993</v>
      </c>
      <c r="F200" s="43">
        <f t="shared" si="30"/>
        <v>24.795386904761898</v>
      </c>
      <c r="H200" s="9" t="s">
        <v>17</v>
      </c>
      <c r="I200" s="12">
        <f t="shared" si="31"/>
        <v>5.494315243958979</v>
      </c>
      <c r="J200" s="12">
        <f t="shared" si="29"/>
        <v>5.242530589717811</v>
      </c>
      <c r="K200" s="12">
        <f t="shared" si="29"/>
        <v>4.597273173841273</v>
      </c>
      <c r="L200" s="12">
        <f t="shared" si="29"/>
        <v>4.730221982106125</v>
      </c>
    </row>
    <row r="203" spans="8:8">
      <c r="A203" t="s">
        <v>20</v>
      </c>
      <c r="H203" t="s">
        <v>45</v>
      </c>
    </row>
    <row r="204" spans="8:8">
      <c r="A204" t="s">
        <v>31</v>
      </c>
      <c r="H204" t="s">
        <v>31</v>
      </c>
    </row>
    <row r="205" spans="8:8">
      <c r="A205" t="s">
        <v>0</v>
      </c>
      <c r="B205" s="69" t="s">
        <v>41</v>
      </c>
      <c r="C205" s="69"/>
      <c r="D205" s="69"/>
      <c r="E205" s="69"/>
      <c r="F205" s="70" t="s">
        <v>48</v>
      </c>
      <c r="H205" s="9" t="s">
        <v>0</v>
      </c>
      <c r="I205" s="7" t="s">
        <v>41</v>
      </c>
      <c r="J205" s="7"/>
      <c r="K205" s="7"/>
      <c r="L205" s="7"/>
    </row>
    <row r="206" spans="8:8">
      <c r="B206" t="s">
        <v>1</v>
      </c>
      <c r="C206" t="s">
        <v>2</v>
      </c>
      <c r="D206" t="s">
        <v>3</v>
      </c>
      <c r="E206" t="s">
        <v>4</v>
      </c>
      <c r="H206" s="9"/>
      <c r="I206" s="9" t="s">
        <v>1</v>
      </c>
      <c r="J206" s="9" t="s">
        <v>2</v>
      </c>
      <c r="K206" s="9" t="s">
        <v>3</v>
      </c>
      <c r="L206" s="9" t="s">
        <v>4</v>
      </c>
    </row>
    <row r="207" spans="8:8">
      <c r="A207" t="s">
        <v>6</v>
      </c>
      <c r="B207" s="43">
        <v>10.937500000000004</v>
      </c>
      <c r="C207" s="43">
        <v>9.677419354838705</v>
      </c>
      <c r="D207" s="43">
        <v>12.698412698412698</v>
      </c>
      <c r="E207" s="43">
        <v>12.698412698412698</v>
      </c>
      <c r="F207" s="43">
        <f>AVERAGE(B207:E207)</f>
        <v>11.502936187916026</v>
      </c>
      <c r="H207" s="9" t="s">
        <v>6</v>
      </c>
      <c r="I207" s="12">
        <f>SQRT(B207+0.5)</f>
        <v>3.381937314617171</v>
      </c>
      <c r="J207" s="12">
        <f t="shared" si="32" ref="J207:L218">SQRT(C207+0.5)</f>
        <v>3.1902067887268224</v>
      </c>
      <c r="K207" s="12">
        <f t="shared" si="32"/>
        <v>3.6329619731580864</v>
      </c>
      <c r="L207" s="12">
        <f t="shared" si="32"/>
        <v>3.6329619731580864</v>
      </c>
    </row>
    <row r="208" spans="8:8">
      <c r="A208" t="s">
        <v>7</v>
      </c>
      <c r="B208" s="43">
        <v>12.499999999999998</v>
      </c>
      <c r="C208" s="43">
        <v>6.451612903225798</v>
      </c>
      <c r="D208" s="43">
        <v>11.1111111111111</v>
      </c>
      <c r="E208" s="43">
        <v>12.698412698412698</v>
      </c>
      <c r="F208" s="43">
        <f t="shared" si="33" ref="F208:F218">AVERAGE(B208:E208)</f>
        <v>10.6902841781874</v>
      </c>
      <c r="H208" s="9" t="s">
        <v>7</v>
      </c>
      <c r="I208" s="12">
        <f t="shared" si="34" ref="I208:I218">SQRT(B208+0.5)</f>
        <v>3.605551275463989</v>
      </c>
      <c r="J208" s="12">
        <f t="shared" si="32"/>
        <v>2.636591152079859</v>
      </c>
      <c r="K208" s="12">
        <f t="shared" si="32"/>
        <v>3.4075080500434773</v>
      </c>
      <c r="L208" s="12">
        <f t="shared" si="32"/>
        <v>3.6329619731580864</v>
      </c>
    </row>
    <row r="209" spans="8:8">
      <c r="A209" t="s">
        <v>8</v>
      </c>
      <c r="B209" s="43">
        <v>26.562500000000007</v>
      </c>
      <c r="C209" s="43">
        <v>16.12903225806452</v>
      </c>
      <c r="D209" s="43">
        <v>12.698412698412698</v>
      </c>
      <c r="E209" s="43">
        <v>15.873015873015875</v>
      </c>
      <c r="F209" s="43">
        <f t="shared" si="33"/>
        <v>17.815740207373274</v>
      </c>
      <c r="H209" s="9" t="s">
        <v>8</v>
      </c>
      <c r="I209" s="12">
        <f t="shared" si="34"/>
        <v>5.202163011671203</v>
      </c>
      <c r="J209" s="12">
        <f t="shared" si="32"/>
        <v>4.077871044805674</v>
      </c>
      <c r="K209" s="12">
        <f t="shared" si="32"/>
        <v>3.6329619731580864</v>
      </c>
      <c r="L209" s="12">
        <f t="shared" si="32"/>
        <v>4.04635834708394</v>
      </c>
    </row>
    <row r="210" spans="8:8">
      <c r="A210" t="s">
        <v>9</v>
      </c>
      <c r="B210" s="43">
        <v>18.750000000000007</v>
      </c>
      <c r="C210" s="43">
        <v>16.12903225806452</v>
      </c>
      <c r="D210" s="43">
        <v>22.222222222222218</v>
      </c>
      <c r="E210" s="43">
        <v>20.63492063492062</v>
      </c>
      <c r="F210" s="43">
        <f t="shared" si="33"/>
        <v>19.43404377880184</v>
      </c>
      <c r="H210" s="9" t="s">
        <v>9</v>
      </c>
      <c r="I210" s="12">
        <f t="shared" si="34"/>
        <v>4.387482193696062</v>
      </c>
      <c r="J210" s="12">
        <f t="shared" si="32"/>
        <v>4.077871044805674</v>
      </c>
      <c r="K210" s="12">
        <f t="shared" si="32"/>
        <v>4.766783215358363</v>
      </c>
      <c r="L210" s="12">
        <f t="shared" si="32"/>
        <v>4.597273173841273</v>
      </c>
    </row>
    <row r="211" spans="8:8">
      <c r="A211" t="s">
        <v>10</v>
      </c>
      <c r="B211" s="43">
        <v>32.812500000000014</v>
      </c>
      <c r="C211" s="43">
        <v>29.03225806451613</v>
      </c>
      <c r="D211" s="43">
        <v>33.33333333333333</v>
      </c>
      <c r="E211" s="43">
        <v>25.396825396825395</v>
      </c>
      <c r="F211" s="43">
        <f t="shared" si="33"/>
        <v>30.143729198668716</v>
      </c>
      <c r="H211" s="9" t="s">
        <v>10</v>
      </c>
      <c r="I211" s="12">
        <f t="shared" si="34"/>
        <v>5.771698190307599</v>
      </c>
      <c r="J211" s="12">
        <f t="shared" si="32"/>
        <v>5.434359029776753</v>
      </c>
      <c r="K211" s="12">
        <f t="shared" si="32"/>
        <v>5.816642788871715</v>
      </c>
      <c r="L211" s="12">
        <f t="shared" si="32"/>
        <v>5.088892354611699</v>
      </c>
    </row>
    <row r="212" spans="8:8">
      <c r="A212" t="s">
        <v>11</v>
      </c>
      <c r="B212" s="43">
        <v>28.125</v>
      </c>
      <c r="C212" s="43">
        <v>22.580645161290317</v>
      </c>
      <c r="D212" s="43">
        <v>19.047619047619037</v>
      </c>
      <c r="E212" s="43">
        <v>34.920634920634924</v>
      </c>
      <c r="F212" s="43">
        <f t="shared" si="33"/>
        <v>26.16847478238607</v>
      </c>
      <c r="H212" s="9" t="s">
        <v>11</v>
      </c>
      <c r="I212" s="12">
        <f t="shared" si="34"/>
        <v>5.350233639758174</v>
      </c>
      <c r="J212" s="12">
        <f t="shared" si="32"/>
        <v>4.8042320053563525</v>
      </c>
      <c r="K212" s="12">
        <f t="shared" si="32"/>
        <v>4.421268940883266</v>
      </c>
      <c r="L212" s="12">
        <f t="shared" si="32"/>
        <v>5.9515237478006355</v>
      </c>
    </row>
    <row r="213" spans="8:8">
      <c r="A213" t="s">
        <v>12</v>
      </c>
      <c r="B213" s="43">
        <v>35.93750000000001</v>
      </c>
      <c r="C213" s="43">
        <v>30.64516129032259</v>
      </c>
      <c r="D213" s="43">
        <v>36.507936507936506</v>
      </c>
      <c r="E213" s="43">
        <v>34.920634920634924</v>
      </c>
      <c r="F213" s="43">
        <f t="shared" si="33"/>
        <v>34.5028081797235</v>
      </c>
      <c r="H213" s="9" t="s">
        <v>12</v>
      </c>
      <c r="I213" s="12">
        <f t="shared" si="34"/>
        <v>6.036348233824818</v>
      </c>
      <c r="J213" s="12">
        <f t="shared" si="32"/>
        <v>5.580785006638635</v>
      </c>
      <c r="K213" s="12">
        <f t="shared" si="32"/>
        <v>6.083414872251974</v>
      </c>
      <c r="L213" s="12">
        <f t="shared" si="32"/>
        <v>5.9515237478006355</v>
      </c>
    </row>
    <row r="214" spans="8:8">
      <c r="A214" t="s">
        <v>13</v>
      </c>
      <c r="B214" s="43">
        <v>40.625</v>
      </c>
      <c r="C214" s="43">
        <v>46.7741935483871</v>
      </c>
      <c r="D214" s="43">
        <v>34.920634920634924</v>
      </c>
      <c r="E214" s="43">
        <v>34.920634920634924</v>
      </c>
      <c r="F214" s="43">
        <f t="shared" si="33"/>
        <v>39.31011584741424</v>
      </c>
      <c r="H214" s="9" t="s">
        <v>13</v>
      </c>
      <c r="I214" s="12">
        <f t="shared" si="34"/>
        <v>6.41287766919033</v>
      </c>
      <c r="J214" s="12">
        <f t="shared" si="32"/>
        <v>6.875623138915272</v>
      </c>
      <c r="K214" s="12">
        <f t="shared" si="32"/>
        <v>5.9515237478006355</v>
      </c>
      <c r="L214" s="12">
        <f t="shared" si="32"/>
        <v>5.9515237478006355</v>
      </c>
    </row>
    <row r="215" spans="8:8">
      <c r="A215" t="s">
        <v>14</v>
      </c>
      <c r="B215" s="43">
        <v>26.562500000000007</v>
      </c>
      <c r="C215" s="43">
        <v>24.19354838709678</v>
      </c>
      <c r="D215" s="43">
        <v>25.396825396825395</v>
      </c>
      <c r="E215" s="43">
        <v>17.460317460317455</v>
      </c>
      <c r="F215" s="43">
        <f t="shared" si="33"/>
        <v>23.403297811059907</v>
      </c>
      <c r="H215" s="9" t="s">
        <v>14</v>
      </c>
      <c r="I215" s="12">
        <f t="shared" si="34"/>
        <v>5.202163011671203</v>
      </c>
      <c r="J215" s="12">
        <f t="shared" si="32"/>
        <v>4.969260346077349</v>
      </c>
      <c r="K215" s="12">
        <f t="shared" si="32"/>
        <v>5.088892354611699</v>
      </c>
      <c r="L215" s="12">
        <f t="shared" si="32"/>
        <v>4.237961474614588</v>
      </c>
    </row>
    <row r="216" spans="8:8">
      <c r="A216" t="s">
        <v>15</v>
      </c>
      <c r="B216" s="43">
        <v>18.750000000000007</v>
      </c>
      <c r="C216" s="43">
        <v>14.516129032258071</v>
      </c>
      <c r="D216" s="43">
        <v>30.158730158730158</v>
      </c>
      <c r="E216" s="43">
        <v>26.984126984126977</v>
      </c>
      <c r="F216" s="43">
        <f t="shared" si="33"/>
        <v>22.602246543778804</v>
      </c>
      <c r="H216" s="9" t="s">
        <v>15</v>
      </c>
      <c r="I216" s="12">
        <f t="shared" si="34"/>
        <v>4.387482193696062</v>
      </c>
      <c r="J216" s="12">
        <f t="shared" si="32"/>
        <v>3.8750650358746332</v>
      </c>
      <c r="K216" s="12">
        <f t="shared" si="32"/>
        <v>5.537032613117803</v>
      </c>
      <c r="L216" s="12">
        <f t="shared" si="32"/>
        <v>5.242530589717811</v>
      </c>
    </row>
    <row r="217" spans="8:8">
      <c r="A217" t="s">
        <v>16</v>
      </c>
      <c r="B217" s="43">
        <v>26.562500000000007</v>
      </c>
      <c r="C217" s="43">
        <v>20.967741935483872</v>
      </c>
      <c r="D217" s="43">
        <v>31.74603174603175</v>
      </c>
      <c r="E217" s="43">
        <v>26.984126984126977</v>
      </c>
      <c r="F217" s="43">
        <f t="shared" si="33"/>
        <v>26.56510016641065</v>
      </c>
      <c r="H217" s="9" t="s">
        <v>16</v>
      </c>
      <c r="I217" s="12">
        <f t="shared" si="34"/>
        <v>5.202163011671203</v>
      </c>
      <c r="J217" s="12">
        <f t="shared" si="32"/>
        <v>4.633329465458276</v>
      </c>
      <c r="K217" s="12">
        <f t="shared" si="32"/>
        <v>5.678558949771654</v>
      </c>
      <c r="L217" s="12">
        <f t="shared" si="32"/>
        <v>5.242530589717811</v>
      </c>
    </row>
    <row r="218" spans="8:8">
      <c r="A218" t="s">
        <v>17</v>
      </c>
      <c r="B218" s="43">
        <v>35.93750000000001</v>
      </c>
      <c r="C218" s="43">
        <v>30.64516129032259</v>
      </c>
      <c r="D218" s="43">
        <v>26.984126984126977</v>
      </c>
      <c r="E218" s="43">
        <v>26.984126984126977</v>
      </c>
      <c r="F218" s="43">
        <f t="shared" si="33"/>
        <v>30.137728814644134</v>
      </c>
      <c r="H218" s="9" t="s">
        <v>17</v>
      </c>
      <c r="I218" s="12">
        <f t="shared" si="34"/>
        <v>6.036348233824818</v>
      </c>
      <c r="J218" s="12">
        <f t="shared" si="32"/>
        <v>5.580785006638635</v>
      </c>
      <c r="K218" s="12">
        <f t="shared" si="32"/>
        <v>5.242530589717811</v>
      </c>
      <c r="L218" s="12">
        <f t="shared" si="32"/>
        <v>5.242530589717811</v>
      </c>
    </row>
    <row r="221" spans="8:8">
      <c r="A221" t="s">
        <v>20</v>
      </c>
      <c r="H221" t="s">
        <v>45</v>
      </c>
    </row>
    <row r="222" spans="8:8">
      <c r="A222" t="s">
        <v>32</v>
      </c>
      <c r="H222" t="s">
        <v>32</v>
      </c>
    </row>
    <row r="223" spans="8:8">
      <c r="A223" t="s">
        <v>0</v>
      </c>
      <c r="B223" s="69" t="s">
        <v>41</v>
      </c>
      <c r="C223" s="69"/>
      <c r="D223" s="69"/>
      <c r="E223" s="69"/>
      <c r="F223" s="70" t="s">
        <v>48</v>
      </c>
      <c r="H223" s="9" t="s">
        <v>0</v>
      </c>
      <c r="I223" s="7" t="s">
        <v>41</v>
      </c>
      <c r="J223" s="7"/>
      <c r="K223" s="7"/>
      <c r="L223" s="7"/>
    </row>
    <row r="224" spans="8:8">
      <c r="B224" t="s">
        <v>1</v>
      </c>
      <c r="C224" t="s">
        <v>2</v>
      </c>
      <c r="D224" t="s">
        <v>3</v>
      </c>
      <c r="E224" t="s">
        <v>4</v>
      </c>
      <c r="H224" s="9"/>
      <c r="I224" s="9" t="s">
        <v>1</v>
      </c>
      <c r="J224" s="9" t="s">
        <v>2</v>
      </c>
      <c r="K224" s="9" t="s">
        <v>3</v>
      </c>
      <c r="L224" s="9" t="s">
        <v>4</v>
      </c>
    </row>
    <row r="225" spans="8:8">
      <c r="A225" t="s">
        <v>6</v>
      </c>
      <c r="B225" s="43">
        <v>15.625</v>
      </c>
      <c r="C225" s="43">
        <v>14.28571428571428</v>
      </c>
      <c r="D225" s="43">
        <v>12.903225806451612</v>
      </c>
      <c r="E225" s="43">
        <v>15.873015873015875</v>
      </c>
      <c r="F225" s="43">
        <f>AVERAGE(B225:E225)</f>
        <v>14.671738991295442</v>
      </c>
      <c r="H225" s="9" t="s">
        <v>6</v>
      </c>
      <c r="I225" s="12">
        <f>SQRT(B225+0.5)</f>
        <v>4.0155946010522525</v>
      </c>
      <c r="J225" s="12">
        <f t="shared" si="35" ref="J225:L236">SQRT(C225+0.5)</f>
        <v>3.8452196667699337</v>
      </c>
      <c r="K225" s="12">
        <f t="shared" si="35"/>
        <v>3.6610416286149507</v>
      </c>
      <c r="L225" s="12">
        <f t="shared" si="35"/>
        <v>4.04635834708394</v>
      </c>
    </row>
    <row r="226" spans="8:8">
      <c r="A226" t="s">
        <v>7</v>
      </c>
      <c r="B226" s="43">
        <v>17.18750000000001</v>
      </c>
      <c r="C226" s="43">
        <v>12.698412698412698</v>
      </c>
      <c r="D226" s="43">
        <v>14.516129032258071</v>
      </c>
      <c r="E226" s="43">
        <v>17.460317460317455</v>
      </c>
      <c r="F226" s="43">
        <f t="shared" si="36" ref="F226:F236">AVERAGE(B226:E226)</f>
        <v>15.465589797747059</v>
      </c>
      <c r="H226" s="9" t="s">
        <v>7</v>
      </c>
      <c r="I226" s="12">
        <f t="shared" si="37" ref="I226:I236">SQRT(B226+0.5)</f>
        <v>4.2056509603151815</v>
      </c>
      <c r="J226" s="12">
        <f t="shared" si="35"/>
        <v>3.6329619731580864</v>
      </c>
      <c r="K226" s="12">
        <f t="shared" si="35"/>
        <v>3.8750650358746332</v>
      </c>
      <c r="L226" s="12">
        <f t="shared" si="35"/>
        <v>4.237961474614588</v>
      </c>
    </row>
    <row r="227" spans="8:8">
      <c r="A227" t="s">
        <v>8</v>
      </c>
      <c r="B227" s="43">
        <v>32.812500000000014</v>
      </c>
      <c r="C227" s="43">
        <v>22.222222222222218</v>
      </c>
      <c r="D227" s="43">
        <v>16.12903225806452</v>
      </c>
      <c r="E227" s="43">
        <v>20.63492063492062</v>
      </c>
      <c r="F227" s="43">
        <f t="shared" si="36"/>
        <v>22.94966877880184</v>
      </c>
      <c r="H227" s="9" t="s">
        <v>8</v>
      </c>
      <c r="I227" s="12">
        <f t="shared" si="37"/>
        <v>5.771698190307599</v>
      </c>
      <c r="J227" s="12">
        <f t="shared" si="35"/>
        <v>4.766783215358363</v>
      </c>
      <c r="K227" s="12">
        <f t="shared" si="35"/>
        <v>4.077871044805674</v>
      </c>
      <c r="L227" s="12">
        <f t="shared" si="35"/>
        <v>4.597273173841273</v>
      </c>
    </row>
    <row r="228" spans="8:8">
      <c r="A228" t="s">
        <v>9</v>
      </c>
      <c r="B228" s="43">
        <v>24.999999999999996</v>
      </c>
      <c r="C228" s="43">
        <v>23.8095238095238</v>
      </c>
      <c r="D228" s="43">
        <v>27.419354838709687</v>
      </c>
      <c r="E228" s="43">
        <v>25.396825396825395</v>
      </c>
      <c r="F228" s="43">
        <f t="shared" si="36"/>
        <v>25.40642601126472</v>
      </c>
      <c r="H228" s="9" t="s">
        <v>9</v>
      </c>
      <c r="I228" s="12">
        <f t="shared" si="37"/>
        <v>5.049752469181039</v>
      </c>
      <c r="J228" s="12">
        <f t="shared" si="35"/>
        <v>4.9304689238979895</v>
      </c>
      <c r="K228" s="12">
        <f t="shared" si="35"/>
        <v>5.2838768758090575</v>
      </c>
      <c r="L228" s="12">
        <f t="shared" si="35"/>
        <v>5.088892354611699</v>
      </c>
    </row>
    <row r="229" spans="8:8">
      <c r="A229" t="s">
        <v>10</v>
      </c>
      <c r="B229" s="43">
        <v>35.93750000000001</v>
      </c>
      <c r="C229" s="43">
        <v>34.920634920634924</v>
      </c>
      <c r="D229" s="43">
        <v>35.483870967741936</v>
      </c>
      <c r="E229" s="43">
        <v>30.158730158730158</v>
      </c>
      <c r="F229" s="43">
        <f t="shared" si="36"/>
        <v>34.12518401177676</v>
      </c>
      <c r="H229" s="9" t="s">
        <v>10</v>
      </c>
      <c r="I229" s="12">
        <f t="shared" si="37"/>
        <v>6.036348233824818</v>
      </c>
      <c r="J229" s="12">
        <f t="shared" si="35"/>
        <v>5.9515237478006355</v>
      </c>
      <c r="K229" s="12">
        <f t="shared" si="35"/>
        <v>5.998655763397491</v>
      </c>
      <c r="L229" s="12">
        <f t="shared" si="35"/>
        <v>5.537032613117803</v>
      </c>
    </row>
    <row r="230" spans="8:8">
      <c r="A230" t="s">
        <v>11</v>
      </c>
      <c r="B230" s="43">
        <v>34.37500000000001</v>
      </c>
      <c r="C230" s="43">
        <v>26.984126984126977</v>
      </c>
      <c r="D230" s="43">
        <v>24.19354838709678</v>
      </c>
      <c r="E230" s="43">
        <v>41.26984126984127</v>
      </c>
      <c r="F230" s="43">
        <f t="shared" si="36"/>
        <v>31.705629160266263</v>
      </c>
      <c r="H230" s="9" t="s">
        <v>11</v>
      </c>
      <c r="I230" s="12">
        <f t="shared" si="37"/>
        <v>5.905505905508859</v>
      </c>
      <c r="J230" s="12">
        <f t="shared" si="35"/>
        <v>5.242530589717811</v>
      </c>
      <c r="K230" s="12">
        <f t="shared" si="35"/>
        <v>4.969260346077349</v>
      </c>
      <c r="L230" s="12">
        <f t="shared" si="35"/>
        <v>6.462959172843449</v>
      </c>
    </row>
    <row r="231" spans="8:8">
      <c r="A231" t="s">
        <v>12</v>
      </c>
      <c r="B231" s="43">
        <v>42.18750000000001</v>
      </c>
      <c r="C231" s="43">
        <v>38.095238095238095</v>
      </c>
      <c r="D231" s="43">
        <v>38.70967741935483</v>
      </c>
      <c r="E231" s="43">
        <v>39.68253968253968</v>
      </c>
      <c r="F231" s="43">
        <f t="shared" si="36"/>
        <v>39.668738799283155</v>
      </c>
      <c r="H231" s="9" t="s">
        <v>12</v>
      </c>
      <c r="I231" s="12">
        <f t="shared" si="37"/>
        <v>6.5335671726859905</v>
      </c>
      <c r="J231" s="12">
        <f t="shared" si="35"/>
        <v>6.212506587138407</v>
      </c>
      <c r="K231" s="12">
        <f t="shared" si="35"/>
        <v>6.261763123861748</v>
      </c>
      <c r="L231" s="12">
        <f t="shared" si="35"/>
        <v>6.338969922829708</v>
      </c>
    </row>
    <row r="232" spans="8:8">
      <c r="A232" t="s">
        <v>13</v>
      </c>
      <c r="B232" s="43">
        <v>43.75</v>
      </c>
      <c r="C232" s="43">
        <v>55.55555555555555</v>
      </c>
      <c r="D232" s="43">
        <v>33.87096774193549</v>
      </c>
      <c r="E232" s="43">
        <v>36.507936507936506</v>
      </c>
      <c r="F232" s="43">
        <f t="shared" si="36"/>
        <v>42.421114951356884</v>
      </c>
      <c r="H232" s="9" t="s">
        <v>13</v>
      </c>
      <c r="I232" s="12">
        <f t="shared" si="37"/>
        <v>6.652067347825035</v>
      </c>
      <c r="J232" s="12">
        <f t="shared" si="35"/>
        <v>7.487025815072067</v>
      </c>
      <c r="K232" s="12">
        <f t="shared" si="35"/>
        <v>5.862675817571315</v>
      </c>
      <c r="L232" s="12">
        <f t="shared" si="35"/>
        <v>6.083414872251974</v>
      </c>
    </row>
    <row r="233" spans="8:8">
      <c r="A233" t="s">
        <v>14</v>
      </c>
      <c r="B233" s="43">
        <v>32.812500000000014</v>
      </c>
      <c r="C233" s="43">
        <v>28.571428571428577</v>
      </c>
      <c r="D233" s="43">
        <v>38.70967741935483</v>
      </c>
      <c r="E233" s="43">
        <v>22.222222222222218</v>
      </c>
      <c r="F233" s="43">
        <f t="shared" si="36"/>
        <v>30.57895705325141</v>
      </c>
      <c r="H233" s="9" t="s">
        <v>14</v>
      </c>
      <c r="I233" s="12">
        <f t="shared" si="37"/>
        <v>5.771698190307599</v>
      </c>
      <c r="J233" s="12">
        <f t="shared" si="35"/>
        <v>5.391792704790177</v>
      </c>
      <c r="K233" s="12">
        <f t="shared" si="35"/>
        <v>6.261763123861748</v>
      </c>
      <c r="L233" s="12">
        <f t="shared" si="35"/>
        <v>4.766783215358363</v>
      </c>
    </row>
    <row r="234" spans="8:8">
      <c r="A234" t="s">
        <v>15</v>
      </c>
      <c r="B234" s="43">
        <v>23.437500000000004</v>
      </c>
      <c r="C234" s="43">
        <v>19.047619047619037</v>
      </c>
      <c r="D234" s="43">
        <v>29.03225806451613</v>
      </c>
      <c r="E234" s="43">
        <v>31.74603174603175</v>
      </c>
      <c r="F234" s="43">
        <f t="shared" si="36"/>
        <v>25.815852214541728</v>
      </c>
      <c r="H234" s="9" t="s">
        <v>15</v>
      </c>
      <c r="I234" s="12">
        <f t="shared" si="37"/>
        <v>4.892596447695232</v>
      </c>
      <c r="J234" s="12">
        <f t="shared" si="35"/>
        <v>4.421268940883266</v>
      </c>
      <c r="K234" s="12">
        <f t="shared" si="35"/>
        <v>5.434359029776753</v>
      </c>
      <c r="L234" s="12">
        <f t="shared" si="35"/>
        <v>5.678558949771654</v>
      </c>
    </row>
    <row r="235" spans="8:8">
      <c r="A235" t="s">
        <v>16</v>
      </c>
      <c r="B235" s="43">
        <v>32.812500000000014</v>
      </c>
      <c r="C235" s="43">
        <v>30.158730158730158</v>
      </c>
      <c r="D235" s="43">
        <v>35.483870967741936</v>
      </c>
      <c r="E235" s="43">
        <v>33.33333333333333</v>
      </c>
      <c r="F235" s="43">
        <f t="shared" si="36"/>
        <v>32.94710861495136</v>
      </c>
      <c r="H235" s="9" t="s">
        <v>16</v>
      </c>
      <c r="I235" s="12">
        <f t="shared" si="37"/>
        <v>5.771698190307599</v>
      </c>
      <c r="J235" s="12">
        <f t="shared" si="35"/>
        <v>5.537032613117803</v>
      </c>
      <c r="K235" s="12">
        <f t="shared" si="35"/>
        <v>5.998655763397491</v>
      </c>
      <c r="L235" s="12">
        <f t="shared" si="35"/>
        <v>5.816642788871715</v>
      </c>
    </row>
    <row r="236" spans="8:8">
      <c r="A236" t="s">
        <v>17</v>
      </c>
      <c r="B236" s="43">
        <v>42.18750000000001</v>
      </c>
      <c r="C236" s="43">
        <v>38.095238095238095</v>
      </c>
      <c r="D236" s="43">
        <v>30.64516129032259</v>
      </c>
      <c r="E236" s="43">
        <v>30.158730158730158</v>
      </c>
      <c r="F236" s="43">
        <f t="shared" si="36"/>
        <v>35.27165738607271</v>
      </c>
      <c r="H236" s="9" t="s">
        <v>17</v>
      </c>
      <c r="I236" s="12">
        <f t="shared" si="37"/>
        <v>6.5335671726859905</v>
      </c>
      <c r="J236" s="12">
        <f t="shared" si="35"/>
        <v>6.212506587138407</v>
      </c>
      <c r="K236" s="12">
        <f t="shared" si="35"/>
        <v>5.580785006638635</v>
      </c>
      <c r="L236" s="12">
        <f t="shared" si="35"/>
        <v>5.537032613117803</v>
      </c>
    </row>
    <row r="239" spans="8:8">
      <c r="A239" t="s">
        <v>20</v>
      </c>
      <c r="H239" t="s">
        <v>45</v>
      </c>
    </row>
    <row r="240" spans="8:8">
      <c r="A240" t="s">
        <v>33</v>
      </c>
      <c r="H240" t="s">
        <v>33</v>
      </c>
    </row>
    <row r="241" spans="8:8">
      <c r="A241" t="s">
        <v>0</v>
      </c>
      <c r="B241" s="69" t="s">
        <v>41</v>
      </c>
      <c r="C241" s="69"/>
      <c r="D241" s="69"/>
      <c r="E241" s="69"/>
      <c r="F241" s="70" t="s">
        <v>48</v>
      </c>
      <c r="H241" s="9" t="s">
        <v>0</v>
      </c>
      <c r="I241" s="7" t="s">
        <v>41</v>
      </c>
      <c r="J241" s="7"/>
      <c r="K241" s="7"/>
      <c r="L241" s="7"/>
    </row>
    <row r="242" spans="8:8">
      <c r="B242" t="s">
        <v>1</v>
      </c>
      <c r="C242" t="s">
        <v>2</v>
      </c>
      <c r="D242" t="s">
        <v>3</v>
      </c>
      <c r="E242" t="s">
        <v>4</v>
      </c>
      <c r="H242" s="9"/>
      <c r="I242" s="9" t="s">
        <v>1</v>
      </c>
      <c r="J242" s="9" t="s">
        <v>2</v>
      </c>
      <c r="K242" s="9" t="s">
        <v>3</v>
      </c>
      <c r="L242" s="9" t="s">
        <v>4</v>
      </c>
    </row>
    <row r="243" spans="8:8">
      <c r="A243" t="s">
        <v>6</v>
      </c>
      <c r="B243" s="43">
        <v>18.750000000000007</v>
      </c>
      <c r="C243" s="43">
        <v>15.873015873015875</v>
      </c>
      <c r="D243" s="43">
        <v>17.741935483870964</v>
      </c>
      <c r="E243" s="43">
        <v>17.460317460317455</v>
      </c>
      <c r="F243" s="43">
        <f>AVERAGE(B243:E243)</f>
        <v>17.456317204301076</v>
      </c>
      <c r="H243" s="9" t="s">
        <v>6</v>
      </c>
      <c r="I243" s="12">
        <f>SQRT(B243+0.5)</f>
        <v>4.387482193696062</v>
      </c>
      <c r="J243" s="12">
        <f t="shared" si="38" ref="J243:L254">SQRT(C243+0.5)</f>
        <v>4.04635834708394</v>
      </c>
      <c r="K243" s="12">
        <f t="shared" si="38"/>
        <v>4.271057888143283</v>
      </c>
      <c r="L243" s="12">
        <f t="shared" si="38"/>
        <v>4.237961474614588</v>
      </c>
    </row>
    <row r="244" spans="8:8">
      <c r="A244" t="s">
        <v>7</v>
      </c>
      <c r="B244" s="43">
        <v>18.750000000000007</v>
      </c>
      <c r="C244" s="43">
        <v>17.460317460317455</v>
      </c>
      <c r="D244" s="43">
        <v>19.35483870967741</v>
      </c>
      <c r="E244" s="43">
        <v>19.047619047619037</v>
      </c>
      <c r="F244" s="43">
        <f t="shared" si="39" ref="F244:F254">AVERAGE(B244:E244)</f>
        <v>18.65319380440348</v>
      </c>
      <c r="H244" s="9" t="s">
        <v>7</v>
      </c>
      <c r="I244" s="12">
        <f t="shared" si="40" ref="I244:I254">SQRT(B244+0.5)</f>
        <v>4.387482193696062</v>
      </c>
      <c r="J244" s="12">
        <f t="shared" si="38"/>
        <v>4.237961474614588</v>
      </c>
      <c r="K244" s="12">
        <f t="shared" si="38"/>
        <v>4.455876873262704</v>
      </c>
      <c r="L244" s="12">
        <f t="shared" si="38"/>
        <v>4.421268940883266</v>
      </c>
    </row>
    <row r="245" spans="8:8">
      <c r="A245" t="s">
        <v>8</v>
      </c>
      <c r="B245" s="43">
        <v>34.37500000000001</v>
      </c>
      <c r="C245" s="43">
        <v>22.222222222222218</v>
      </c>
      <c r="D245" s="43">
        <v>20.967741935483872</v>
      </c>
      <c r="E245" s="43">
        <v>22.222222222222218</v>
      </c>
      <c r="F245" s="43">
        <f t="shared" si="39"/>
        <v>24.94679659498208</v>
      </c>
      <c r="H245" s="9" t="s">
        <v>8</v>
      </c>
      <c r="I245" s="12">
        <f t="shared" si="40"/>
        <v>5.905505905508859</v>
      </c>
      <c r="J245" s="12">
        <f t="shared" si="38"/>
        <v>4.766783215358363</v>
      </c>
      <c r="K245" s="12">
        <f t="shared" si="38"/>
        <v>4.633329465458276</v>
      </c>
      <c r="L245" s="12">
        <f t="shared" si="38"/>
        <v>4.766783215358363</v>
      </c>
    </row>
    <row r="246" spans="8:8">
      <c r="A246" t="s">
        <v>9</v>
      </c>
      <c r="B246" s="43">
        <v>29.68750000000001</v>
      </c>
      <c r="C246" s="43">
        <v>25.396825396825395</v>
      </c>
      <c r="D246" s="43">
        <v>32.25806451612904</v>
      </c>
      <c r="E246" s="43">
        <v>28.571428571428577</v>
      </c>
      <c r="F246" s="43">
        <f t="shared" si="39"/>
        <v>28.978454621095757</v>
      </c>
      <c r="H246" s="9" t="s">
        <v>9</v>
      </c>
      <c r="I246" s="12">
        <f t="shared" si="40"/>
        <v>5.494315243958979</v>
      </c>
      <c r="J246" s="12">
        <f t="shared" si="38"/>
        <v>5.088892354611699</v>
      </c>
      <c r="K246" s="12">
        <f t="shared" si="38"/>
        <v>5.723466127804815</v>
      </c>
      <c r="L246" s="12">
        <f t="shared" si="38"/>
        <v>5.391792704790177</v>
      </c>
    </row>
    <row r="247" spans="8:8">
      <c r="A247" t="s">
        <v>10</v>
      </c>
      <c r="B247" s="43">
        <v>40.625</v>
      </c>
      <c r="C247" s="43">
        <v>38.095238095238095</v>
      </c>
      <c r="D247" s="43">
        <v>37.096774193548384</v>
      </c>
      <c r="E247" s="43">
        <v>33.33333333333333</v>
      </c>
      <c r="F247" s="43">
        <f t="shared" si="39"/>
        <v>37.28758640552995</v>
      </c>
      <c r="H247" s="9" t="s">
        <v>10</v>
      </c>
      <c r="I247" s="12">
        <f t="shared" si="40"/>
        <v>6.41287766919033</v>
      </c>
      <c r="J247" s="12">
        <f t="shared" si="38"/>
        <v>6.212506587138407</v>
      </c>
      <c r="K247" s="12">
        <f t="shared" si="38"/>
        <v>6.131620845547153</v>
      </c>
      <c r="L247" s="12">
        <f t="shared" si="38"/>
        <v>5.816642788871715</v>
      </c>
    </row>
    <row r="248" spans="8:8">
      <c r="A248" t="s">
        <v>11</v>
      </c>
      <c r="B248" s="43">
        <v>37.5</v>
      </c>
      <c r="C248" s="43">
        <v>31.74603174603175</v>
      </c>
      <c r="D248" s="43">
        <v>25.806451612903224</v>
      </c>
      <c r="E248" s="43">
        <v>42.857142857142854</v>
      </c>
      <c r="F248" s="43">
        <f t="shared" si="39"/>
        <v>34.47740655401946</v>
      </c>
      <c r="H248" s="9" t="s">
        <v>11</v>
      </c>
      <c r="I248" s="12">
        <f t="shared" si="40"/>
        <v>6.164414002968976</v>
      </c>
      <c r="J248" s="12">
        <f t="shared" si="38"/>
        <v>5.678558949771654</v>
      </c>
      <c r="K248" s="12">
        <f t="shared" si="38"/>
        <v>5.128981537586505</v>
      </c>
      <c r="L248" s="12">
        <f t="shared" si="38"/>
        <v>6.584614100852293</v>
      </c>
    </row>
    <row r="249" spans="8:8">
      <c r="A249" t="s">
        <v>12</v>
      </c>
      <c r="B249" s="43">
        <v>45.3125</v>
      </c>
      <c r="C249" s="43">
        <v>41.26984126984127</v>
      </c>
      <c r="D249" s="43">
        <v>40.322580645161295</v>
      </c>
      <c r="E249" s="43">
        <v>44.44444444444444</v>
      </c>
      <c r="F249" s="43">
        <f t="shared" si="39"/>
        <v>42.83734158986175</v>
      </c>
      <c r="H249" s="9" t="s">
        <v>12</v>
      </c>
      <c r="I249" s="12">
        <f t="shared" si="40"/>
        <v>6.768493185340442</v>
      </c>
      <c r="J249" s="12">
        <f t="shared" si="38"/>
        <v>6.462959172843449</v>
      </c>
      <c r="K249" s="12">
        <f t="shared" si="38"/>
        <v>6.3892550931357635</v>
      </c>
      <c r="L249" s="12">
        <f t="shared" si="38"/>
        <v>6.704061787039588</v>
      </c>
    </row>
    <row r="250" spans="8:8">
      <c r="A250" t="s">
        <v>13</v>
      </c>
      <c r="B250" s="43">
        <v>45.3125</v>
      </c>
      <c r="C250" s="43">
        <v>58.730158730158735</v>
      </c>
      <c r="D250" s="43">
        <v>37.096774193548384</v>
      </c>
      <c r="E250" s="43">
        <v>41.26984126984127</v>
      </c>
      <c r="F250" s="43">
        <f t="shared" si="39"/>
        <v>45.602318548387096</v>
      </c>
      <c r="H250" s="9" t="s">
        <v>13</v>
      </c>
      <c r="I250" s="12">
        <f t="shared" si="40"/>
        <v>6.768493185340442</v>
      </c>
      <c r="J250" s="12">
        <f t="shared" si="38"/>
        <v>7.69611322228037</v>
      </c>
      <c r="K250" s="12">
        <f t="shared" si="38"/>
        <v>6.131620845547153</v>
      </c>
      <c r="L250" s="12">
        <f t="shared" si="38"/>
        <v>6.462959172843449</v>
      </c>
    </row>
    <row r="251" spans="8:8">
      <c r="A251" t="s">
        <v>14</v>
      </c>
      <c r="B251" s="43">
        <v>35.93750000000001</v>
      </c>
      <c r="C251" s="43">
        <v>30.158730158730158</v>
      </c>
      <c r="D251" s="43">
        <v>40.322580645161295</v>
      </c>
      <c r="E251" s="43">
        <v>25.396825396825395</v>
      </c>
      <c r="F251" s="43">
        <f t="shared" si="39"/>
        <v>32.95390905017921</v>
      </c>
      <c r="H251" s="9" t="s">
        <v>14</v>
      </c>
      <c r="I251" s="12">
        <f t="shared" si="40"/>
        <v>6.036348233824818</v>
      </c>
      <c r="J251" s="12">
        <f t="shared" si="38"/>
        <v>5.537032613117803</v>
      </c>
      <c r="K251" s="12">
        <f t="shared" si="38"/>
        <v>6.3892550931357635</v>
      </c>
      <c r="L251" s="12">
        <f t="shared" si="38"/>
        <v>5.088892354611699</v>
      </c>
    </row>
    <row r="252" spans="8:8">
      <c r="A252" t="s">
        <v>15</v>
      </c>
      <c r="B252" s="43">
        <v>28.125</v>
      </c>
      <c r="C252" s="43">
        <v>20.63492063492062</v>
      </c>
      <c r="D252" s="43">
        <v>32.25806451612904</v>
      </c>
      <c r="E252" s="43">
        <v>34.920634920634924</v>
      </c>
      <c r="F252" s="43">
        <f t="shared" si="39"/>
        <v>28.984655017921146</v>
      </c>
      <c r="H252" s="9" t="s">
        <v>15</v>
      </c>
      <c r="I252" s="12">
        <f t="shared" si="40"/>
        <v>5.350233639758174</v>
      </c>
      <c r="J252" s="12">
        <f t="shared" si="38"/>
        <v>4.597273173841273</v>
      </c>
      <c r="K252" s="12">
        <f t="shared" si="38"/>
        <v>5.723466127804815</v>
      </c>
      <c r="L252" s="12">
        <f t="shared" si="38"/>
        <v>5.9515237478006355</v>
      </c>
    </row>
    <row r="253" spans="8:8">
      <c r="A253" t="s">
        <v>16</v>
      </c>
      <c r="B253" s="43">
        <v>34.37500000000001</v>
      </c>
      <c r="C253" s="43">
        <v>31.74603174603175</v>
      </c>
      <c r="D253" s="43">
        <v>40.322580645161295</v>
      </c>
      <c r="E253" s="43">
        <v>36.507936507936506</v>
      </c>
      <c r="F253" s="43">
        <f t="shared" si="39"/>
        <v>35.73788722478239</v>
      </c>
      <c r="H253" s="9" t="s">
        <v>16</v>
      </c>
      <c r="I253" s="12">
        <f t="shared" si="40"/>
        <v>5.905505905508859</v>
      </c>
      <c r="J253" s="12">
        <f t="shared" si="38"/>
        <v>5.678558949771654</v>
      </c>
      <c r="K253" s="12">
        <f t="shared" si="38"/>
        <v>6.3892550931357635</v>
      </c>
      <c r="L253" s="12">
        <f t="shared" si="38"/>
        <v>6.083414872251974</v>
      </c>
    </row>
    <row r="254" spans="8:8">
      <c r="A254" t="s">
        <v>17</v>
      </c>
      <c r="B254" s="43">
        <v>45.3125</v>
      </c>
      <c r="C254" s="43">
        <v>38.095238095238095</v>
      </c>
      <c r="D254" s="43">
        <v>32.25806451612904</v>
      </c>
      <c r="E254" s="43">
        <v>36.507936507936506</v>
      </c>
      <c r="F254" s="43">
        <f t="shared" si="39"/>
        <v>38.043434779825915</v>
      </c>
      <c r="H254" s="9" t="s">
        <v>17</v>
      </c>
      <c r="I254" s="12">
        <f t="shared" si="40"/>
        <v>6.768493185340442</v>
      </c>
      <c r="J254" s="12">
        <f t="shared" si="38"/>
        <v>6.212506587138407</v>
      </c>
      <c r="K254" s="12">
        <f t="shared" si="38"/>
        <v>5.723466127804815</v>
      </c>
      <c r="L254" s="12">
        <f t="shared" si="38"/>
        <v>6.083414872251974</v>
      </c>
    </row>
  </sheetData>
  <mergeCells count="28">
    <mergeCell ref="B97:E97"/>
    <mergeCell ref="B223:E223"/>
    <mergeCell ref="B187:E187"/>
    <mergeCell ref="B133:E133"/>
    <mergeCell ref="B61:E61"/>
    <mergeCell ref="B79:E79"/>
    <mergeCell ref="B6:E6"/>
    <mergeCell ref="I79:L79"/>
    <mergeCell ref="B43:E43"/>
    <mergeCell ref="I24:L24"/>
    <mergeCell ref="I43:L43"/>
    <mergeCell ref="I61:L61"/>
    <mergeCell ref="I115:L115"/>
    <mergeCell ref="I97:L97"/>
    <mergeCell ref="B24:E24"/>
    <mergeCell ref="I6:L6"/>
    <mergeCell ref="B115:E115"/>
    <mergeCell ref="I223:L223"/>
    <mergeCell ref="B241:E241"/>
    <mergeCell ref="I241:L241"/>
    <mergeCell ref="B169:E169"/>
    <mergeCell ref="I133:L133"/>
    <mergeCell ref="B151:E151"/>
    <mergeCell ref="I205:L205"/>
    <mergeCell ref="B205:E205"/>
    <mergeCell ref="I151:L151"/>
    <mergeCell ref="I169:L169"/>
    <mergeCell ref="I187:L1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OWNER</dc:creator>
  <cp:lastModifiedBy>USER</cp:lastModifiedBy>
  <dcterms:created xsi:type="dcterms:W3CDTF">2020-08-26T21:11:13Z</dcterms:created>
  <dcterms:modified xsi:type="dcterms:W3CDTF">2021-08-04T12:37:25Z</dcterms:modified>
</cp:coreProperties>
</file>